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evac\Presupuestario\"/>
    </mc:Choice>
  </mc:AlternateContent>
  <bookViews>
    <workbookView xWindow="-15" yWindow="-15" windowWidth="24030" windowHeight="6450"/>
  </bookViews>
  <sheets>
    <sheet name="IP-9 Consolidado" sheetId="56" r:id="rId1"/>
    <sheet name="IP-9 Part Fed" sheetId="57" r:id="rId2"/>
    <sheet name="IP-9 FAEISM" sheetId="58" r:id="rId3"/>
    <sheet name="IP-9 Rec Fisc" sheetId="59" r:id="rId4"/>
    <sheet name="IP-9 Fortamun" sheetId="60" r:id="rId5"/>
    <sheet name="IP-9 FAISM" sheetId="63" r:id="rId6"/>
    <sheet name="IP-9 Ramo 09" sheetId="62" r:id="rId7"/>
    <sheet name="IP-9 FAISM Rendimientos" sheetId="64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'IP-9 Consolidado'!$E$10:$J$432</definedName>
    <definedName name="_xlnm._FilterDatabase" localSheetId="2" hidden="1">'IP-9 FAEISM'!$E$10:$J$432</definedName>
    <definedName name="_xlnm._FilterDatabase" localSheetId="5" hidden="1">'IP-9 FAISM'!$E$10:$J$432</definedName>
    <definedName name="_xlnm._FilterDatabase" localSheetId="7" hidden="1">'IP-9 FAISM Rendimientos'!$E$11:$J$433</definedName>
    <definedName name="_xlnm._FilterDatabase" localSheetId="4" hidden="1">'IP-9 Fortamun'!$E$10:$J$432</definedName>
    <definedName name="_xlnm._FilterDatabase" localSheetId="1" hidden="1">'IP-9 Part Fed'!$E$1:$I$449</definedName>
    <definedName name="_xlnm._FilterDatabase" localSheetId="6" hidden="1">'IP-9 Ramo 09'!$E$10:$J$432</definedName>
    <definedName name="_xlnm._FilterDatabase" localSheetId="3" hidden="1">'IP-9 Rec Fisc'!$E$10:$J$432</definedName>
    <definedName name="aaa" localSheetId="0">#REF!</definedName>
    <definedName name="aaa" localSheetId="2">#REF!</definedName>
    <definedName name="aaa" localSheetId="5">#REF!</definedName>
    <definedName name="aaa" localSheetId="7">#REF!</definedName>
    <definedName name="aaa" localSheetId="4">#REF!</definedName>
    <definedName name="aaa" localSheetId="1">#REF!</definedName>
    <definedName name="aaa" localSheetId="6">#REF!</definedName>
    <definedName name="aaa" localSheetId="3">#REF!</definedName>
    <definedName name="aaa">#REF!</definedName>
    <definedName name="AGUA" localSheetId="0">#REF!</definedName>
    <definedName name="AGUA" localSheetId="2">#REF!</definedName>
    <definedName name="AGUA" localSheetId="5">#REF!</definedName>
    <definedName name="AGUA" localSheetId="7">#REF!</definedName>
    <definedName name="AGUA" localSheetId="4">#REF!</definedName>
    <definedName name="AGUA" localSheetId="1">#REF!</definedName>
    <definedName name="AGUA" localSheetId="6">#REF!</definedName>
    <definedName name="AGUA" localSheetId="3">#REF!</definedName>
    <definedName name="AGUA">#REF!</definedName>
    <definedName name="agua2" localSheetId="0">#REF!</definedName>
    <definedName name="agua2" localSheetId="2">#REF!</definedName>
    <definedName name="agua2" localSheetId="5">#REF!</definedName>
    <definedName name="agua2" localSheetId="7">#REF!</definedName>
    <definedName name="agua2" localSheetId="4">#REF!</definedName>
    <definedName name="agua2" localSheetId="1">#REF!</definedName>
    <definedName name="agua2" localSheetId="6">#REF!</definedName>
    <definedName name="agua2" localSheetId="3">#REF!</definedName>
    <definedName name="agua2">#REF!</definedName>
    <definedName name="_xlnm.Print_Area" localSheetId="0">'IP-9 Consolidado'!$A$2:$J$452</definedName>
    <definedName name="_xlnm.Print_Area" localSheetId="2">'IP-9 FAEISM'!$A$2:$J$452</definedName>
    <definedName name="_xlnm.Print_Area" localSheetId="5">'IP-9 FAISM'!$A$2:$J$452</definedName>
    <definedName name="_xlnm.Print_Area" localSheetId="7">'IP-9 FAISM Rendimientos'!$A$2:$J$453</definedName>
    <definedName name="_xlnm.Print_Area" localSheetId="4">'IP-9 Fortamun'!$A$2:$J$452</definedName>
    <definedName name="_xlnm.Print_Area" localSheetId="1">'IP-9 Part Fed'!$A$2:$J$447</definedName>
    <definedName name="_xlnm.Print_Area" localSheetId="6">'IP-9 Ramo 09'!$A$2:$J$452</definedName>
    <definedName name="_xlnm.Print_Area" localSheetId="3">'IP-9 Rec Fisc'!$A$2:$J$452</definedName>
    <definedName name="AULA" localSheetId="0">#REF!</definedName>
    <definedName name="AULA" localSheetId="2">#REF!</definedName>
    <definedName name="AULA" localSheetId="5">#REF!</definedName>
    <definedName name="AULA" localSheetId="7">#REF!</definedName>
    <definedName name="AULA" localSheetId="4">#REF!</definedName>
    <definedName name="AULA" localSheetId="1">#REF!</definedName>
    <definedName name="AULA" localSheetId="6">#REF!</definedName>
    <definedName name="AULA" localSheetId="3">#REF!</definedName>
    <definedName name="AULA">#REF!</definedName>
    <definedName name="BAÑOS" localSheetId="0">#REF!</definedName>
    <definedName name="BAÑOS" localSheetId="2">#REF!</definedName>
    <definedName name="BAÑOS" localSheetId="5">#REF!</definedName>
    <definedName name="BAÑOS" localSheetId="7">#REF!</definedName>
    <definedName name="BAÑOS" localSheetId="4">#REF!</definedName>
    <definedName name="BAÑOS" localSheetId="1">#REF!</definedName>
    <definedName name="BAÑOS" localSheetId="6">#REF!</definedName>
    <definedName name="BAÑOS" localSheetId="3">#REF!</definedName>
    <definedName name="BAÑOS">#REF!</definedName>
    <definedName name="BARDA" localSheetId="0">#REF!</definedName>
    <definedName name="BARDA" localSheetId="2">#REF!</definedName>
    <definedName name="BARDA" localSheetId="5">#REF!</definedName>
    <definedName name="BARDA" localSheetId="7">#REF!</definedName>
    <definedName name="BARDA" localSheetId="4">#REF!</definedName>
    <definedName name="BARDA" localSheetId="1">#REF!</definedName>
    <definedName name="BARDA" localSheetId="6">#REF!</definedName>
    <definedName name="BARDA" localSheetId="3">#REF!</definedName>
    <definedName name="BARDA">#REF!</definedName>
    <definedName name="CALLES" localSheetId="0">#REF!</definedName>
    <definedName name="CALLES" localSheetId="2">#REF!</definedName>
    <definedName name="CALLES" localSheetId="5">#REF!</definedName>
    <definedName name="CALLES" localSheetId="7">#REF!</definedName>
    <definedName name="CALLES" localSheetId="4">#REF!</definedName>
    <definedName name="CALLES" localSheetId="1">#REF!</definedName>
    <definedName name="CALLES" localSheetId="6">#REF!</definedName>
    <definedName name="CALLES" localSheetId="3">#REF!</definedName>
    <definedName name="CALLES">#REF!</definedName>
    <definedName name="CANCHA" localSheetId="0">#REF!</definedName>
    <definedName name="CANCHA" localSheetId="2">#REF!</definedName>
    <definedName name="CANCHA" localSheetId="5">#REF!</definedName>
    <definedName name="CANCHA" localSheetId="7">#REF!</definedName>
    <definedName name="CANCHA" localSheetId="4">#REF!</definedName>
    <definedName name="CANCHA" localSheetId="1">#REF!</definedName>
    <definedName name="CANCHA" localSheetId="6">#REF!</definedName>
    <definedName name="CANCHA" localSheetId="3">#REF!</definedName>
    <definedName name="CANCHA">#REF!</definedName>
    <definedName name="CASA" localSheetId="0">#REF!</definedName>
    <definedName name="CASA" localSheetId="2">#REF!</definedName>
    <definedName name="CASA" localSheetId="5">#REF!</definedName>
    <definedName name="CASA" localSheetId="7">#REF!</definedName>
    <definedName name="CASA" localSheetId="4">#REF!</definedName>
    <definedName name="CASA" localSheetId="1">#REF!</definedName>
    <definedName name="CASA" localSheetId="6">#REF!</definedName>
    <definedName name="CASA" localSheetId="3">#REF!</definedName>
    <definedName name="CASA">#REF!</definedName>
    <definedName name="casa2" localSheetId="0">#REF!</definedName>
    <definedName name="casa2" localSheetId="2">#REF!</definedName>
    <definedName name="casa2" localSheetId="5">#REF!</definedName>
    <definedName name="casa2" localSheetId="7">#REF!</definedName>
    <definedName name="casa2" localSheetId="4">#REF!</definedName>
    <definedName name="casa2" localSheetId="1">#REF!</definedName>
    <definedName name="casa2" localSheetId="6">#REF!</definedName>
    <definedName name="casa2" localSheetId="3">#REF!</definedName>
    <definedName name="casa2">#REF!</definedName>
    <definedName name="CENTRO" localSheetId="0">#REF!</definedName>
    <definedName name="CENTRO" localSheetId="2">#REF!</definedName>
    <definedName name="CENTRO" localSheetId="5">#REF!</definedName>
    <definedName name="CENTRO" localSheetId="7">#REF!</definedName>
    <definedName name="CENTRO" localSheetId="4">#REF!</definedName>
    <definedName name="CENTRO" localSheetId="1">#REF!</definedName>
    <definedName name="CENTRO" localSheetId="6">#REF!</definedName>
    <definedName name="CENTRO" localSheetId="3">#REF!</definedName>
    <definedName name="CENTRO">#REF!</definedName>
    <definedName name="CUMPLE" localSheetId="0">#REF!</definedName>
    <definedName name="CUMPLE" localSheetId="2">#REF!</definedName>
    <definedName name="CUMPLE" localSheetId="5">#REF!</definedName>
    <definedName name="CUMPLE" localSheetId="7">#REF!</definedName>
    <definedName name="CUMPLE" localSheetId="4">#REF!</definedName>
    <definedName name="CUMPLE" localSheetId="1">#REF!</definedName>
    <definedName name="CUMPLE" localSheetId="6">#REF!</definedName>
    <definedName name="CUMPLE" localSheetId="3">#REF!</definedName>
    <definedName name="CUMPLE">#REF!</definedName>
    <definedName name="DI">[1]Datos!$B$102:$B$109</definedName>
    <definedName name="DIM" localSheetId="0">#REF!</definedName>
    <definedName name="DIM" localSheetId="2">#REF!</definedName>
    <definedName name="DIM" localSheetId="5">#REF!</definedName>
    <definedName name="DIM" localSheetId="7">#REF!</definedName>
    <definedName name="DIM" localSheetId="4">#REF!</definedName>
    <definedName name="DIM" localSheetId="1">#REF!</definedName>
    <definedName name="DIM" localSheetId="6">#REF!</definedName>
    <definedName name="DIM" localSheetId="3">#REF!</definedName>
    <definedName name="DIM">#REF!</definedName>
    <definedName name="DRENAJE" localSheetId="0">#REF!</definedName>
    <definedName name="DRENAJE" localSheetId="2">#REF!</definedName>
    <definedName name="DRENAJE" localSheetId="5">#REF!</definedName>
    <definedName name="DRENAJE" localSheetId="7">#REF!</definedName>
    <definedName name="DRENAJE" localSheetId="4">#REF!</definedName>
    <definedName name="DRENAJE" localSheetId="1">#REF!</definedName>
    <definedName name="DRENAJE" localSheetId="6">#REF!</definedName>
    <definedName name="DRENAJE" localSheetId="3">#REF!</definedName>
    <definedName name="DRENAJE">#REF!</definedName>
    <definedName name="EyO">[2]Dictamen!$B$16:$C$1012</definedName>
    <definedName name="G.I.">[3]LISTAS!$D$4:$D$9</definedName>
    <definedName name="GENERAL" localSheetId="0">#REF!</definedName>
    <definedName name="GENERAL" localSheetId="2">#REF!</definedName>
    <definedName name="GENERAL" localSheetId="5">#REF!</definedName>
    <definedName name="GENERAL" localSheetId="7">#REF!</definedName>
    <definedName name="GENERAL" localSheetId="4">#REF!</definedName>
    <definedName name="GENERAL" localSheetId="1">#REF!</definedName>
    <definedName name="GENERAL" localSheetId="6">#REF!</definedName>
    <definedName name="GENERAL" localSheetId="3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 localSheetId="2">'[3]ANEXO 4'!#REF!</definedName>
    <definedName name="PRODIM" localSheetId="5">'[3]ANEXO 4'!#REF!</definedName>
    <definedName name="PRODIM" localSheetId="7">'[3]ANEXO 4'!#REF!</definedName>
    <definedName name="PRODIM" localSheetId="4">'[3]ANEXO 4'!#REF!</definedName>
    <definedName name="PRODIM" localSheetId="1">'[3]ANEXO 4'!#REF!</definedName>
    <definedName name="PRODIM" localSheetId="6">'[3]ANEXO 4'!#REF!</definedName>
    <definedName name="PRODIM" localSheetId="3">'[3]ANEXO 4'!#REF!</definedName>
    <definedName name="PRODIM">'[3]ANEXO 4'!#REF!</definedName>
    <definedName name="PRODIMDF">[3]LISTAS!$B$4:$B$11</definedName>
    <definedName name="RASTREO" localSheetId="0">#REF!</definedName>
    <definedName name="RASTREO" localSheetId="2">#REF!</definedName>
    <definedName name="RASTREO" localSheetId="5">#REF!</definedName>
    <definedName name="RASTREO" localSheetId="7">#REF!</definedName>
    <definedName name="RASTREO" localSheetId="4">#REF!</definedName>
    <definedName name="RASTREO" localSheetId="1">#REF!</definedName>
    <definedName name="RASTREO" localSheetId="6">#REF!</definedName>
    <definedName name="RASTREO" localSheetId="3">#REF!</definedName>
    <definedName name="RASTREO">#REF!</definedName>
    <definedName name="REVESTIDO" localSheetId="0">#REF!</definedName>
    <definedName name="REVESTIDO" localSheetId="2">#REF!</definedName>
    <definedName name="REVESTIDO" localSheetId="5">#REF!</definedName>
    <definedName name="REVESTIDO" localSheetId="7">#REF!</definedName>
    <definedName name="REVESTIDO" localSheetId="4">#REF!</definedName>
    <definedName name="REVESTIDO" localSheetId="1">#REF!</definedName>
    <definedName name="REVESTIDO" localSheetId="6">#REF!</definedName>
    <definedName name="REVESTIDO" localSheetId="3">#REF!</definedName>
    <definedName name="REVESTIDO">#REF!</definedName>
    <definedName name="Rubro">[1]Datos!$M$2:$M$8</definedName>
    <definedName name="rvtwgwt4c" localSheetId="0">#REF!</definedName>
    <definedName name="rvtwgwt4c" localSheetId="2">#REF!</definedName>
    <definedName name="rvtwgwt4c" localSheetId="5">#REF!</definedName>
    <definedName name="rvtwgwt4c" localSheetId="7">#REF!</definedName>
    <definedName name="rvtwgwt4c" localSheetId="4">#REF!</definedName>
    <definedName name="rvtwgwt4c" localSheetId="1">#REF!</definedName>
    <definedName name="rvtwgwt4c" localSheetId="6">#REF!</definedName>
    <definedName name="rvtwgwt4c" localSheetId="3">#REF!</definedName>
    <definedName name="rvtwgwt4c">#REF!</definedName>
    <definedName name="S" localSheetId="0">#REF!</definedName>
    <definedName name="S" localSheetId="2">#REF!</definedName>
    <definedName name="S" localSheetId="5">#REF!</definedName>
    <definedName name="S" localSheetId="7">#REF!</definedName>
    <definedName name="S" localSheetId="4">#REF!</definedName>
    <definedName name="S" localSheetId="1">#REF!</definedName>
    <definedName name="S" localSheetId="6">#REF!</definedName>
    <definedName name="S" localSheetId="3">#REF!</definedName>
    <definedName name="S">#REF!</definedName>
    <definedName name="SDD" localSheetId="0">#REF!</definedName>
    <definedName name="SDD" localSheetId="2">#REF!</definedName>
    <definedName name="SDD" localSheetId="5">#REF!</definedName>
    <definedName name="SDD" localSheetId="7">#REF!</definedName>
    <definedName name="SDD" localSheetId="4">#REF!</definedName>
    <definedName name="SDD" localSheetId="1">#REF!</definedName>
    <definedName name="SDD" localSheetId="6">#REF!</definedName>
    <definedName name="SDD" localSheetId="3">#REF!</definedName>
    <definedName name="SDD">#REF!</definedName>
    <definedName name="SDF" localSheetId="0">#REF!</definedName>
    <definedName name="SDF" localSheetId="2">#REF!</definedName>
    <definedName name="SDF" localSheetId="5">#REF!</definedName>
    <definedName name="SDF" localSheetId="7">#REF!</definedName>
    <definedName name="SDF" localSheetId="4">#REF!</definedName>
    <definedName name="SDF" localSheetId="1">#REF!</definedName>
    <definedName name="SDF" localSheetId="6">#REF!</definedName>
    <definedName name="SDF" localSheetId="3">#REF!</definedName>
    <definedName name="SDF">#REF!</definedName>
    <definedName name="SiNo">'[1]Anexo 4A'!$X$2:$X$3</definedName>
    <definedName name="TECHUMBRE" localSheetId="0">#REF!</definedName>
    <definedName name="TECHUMBRE" localSheetId="2">#REF!</definedName>
    <definedName name="TECHUMBRE" localSheetId="5">#REF!</definedName>
    <definedName name="TECHUMBRE" localSheetId="7">#REF!</definedName>
    <definedName name="TECHUMBRE" localSheetId="4">#REF!</definedName>
    <definedName name="TECHUMBRE" localSheetId="1">#REF!</definedName>
    <definedName name="TECHUMBRE" localSheetId="6">#REF!</definedName>
    <definedName name="TECHUMBRE" localSheetId="3">#REF!</definedName>
    <definedName name="TECHUMBRE">#REF!</definedName>
    <definedName name="TEMPLO" localSheetId="0">#REF!</definedName>
    <definedName name="TEMPLO" localSheetId="2">#REF!</definedName>
    <definedName name="TEMPLO" localSheetId="5">#REF!</definedName>
    <definedName name="TEMPLO" localSheetId="7">#REF!</definedName>
    <definedName name="TEMPLO" localSheetId="4">#REF!</definedName>
    <definedName name="TEMPLO" localSheetId="1">#REF!</definedName>
    <definedName name="TEMPLO" localSheetId="6">#REF!</definedName>
    <definedName name="TEMPLO" localSheetId="3">#REF!</definedName>
    <definedName name="TEMPLO">#REF!</definedName>
    <definedName name="_xlnm.Print_Titles" localSheetId="0">'IP-9 Consolidado'!$2:$10</definedName>
    <definedName name="_xlnm.Print_Titles" localSheetId="2">'IP-9 FAEISM'!$2:$10</definedName>
    <definedName name="_xlnm.Print_Titles" localSheetId="5">'IP-9 FAISM'!$2:$10</definedName>
    <definedName name="_xlnm.Print_Titles" localSheetId="7">'IP-9 FAISM Rendimientos'!$2:$11</definedName>
    <definedName name="_xlnm.Print_Titles" localSheetId="4">'IP-9 Fortamun'!$2:$10</definedName>
    <definedName name="_xlnm.Print_Titles" localSheetId="1">'IP-9 Part Fed'!$2:$10</definedName>
    <definedName name="_xlnm.Print_Titles" localSheetId="6">'IP-9 Ramo 09'!$2:$10</definedName>
    <definedName name="_xlnm.Print_Titles" localSheetId="3">'IP-9 Rec Fisc'!$2:$10</definedName>
    <definedName name="_xlnm.Print_Titles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57" l="1"/>
  <c r="K53" i="57"/>
  <c r="I25" i="56" l="1"/>
  <c r="H25" i="56"/>
  <c r="I15" i="56"/>
  <c r="H15" i="56"/>
  <c r="I231" i="56"/>
  <c r="H231" i="56"/>
  <c r="F231" i="56"/>
  <c r="E231" i="56"/>
  <c r="I161" i="56"/>
  <c r="H161" i="56"/>
  <c r="F161" i="56"/>
  <c r="E161" i="56"/>
  <c r="I159" i="56"/>
  <c r="H159" i="56"/>
  <c r="F159" i="56"/>
  <c r="E159" i="56"/>
  <c r="I163" i="56"/>
  <c r="H163" i="56"/>
  <c r="F163" i="56"/>
  <c r="E163" i="56"/>
  <c r="I71" i="56"/>
  <c r="H71" i="56"/>
  <c r="F71" i="56"/>
  <c r="E71" i="56"/>
  <c r="I202" i="56"/>
  <c r="H202" i="56"/>
  <c r="F202" i="56"/>
  <c r="E202" i="56"/>
  <c r="I431" i="56"/>
  <c r="H431" i="56"/>
  <c r="F431" i="56"/>
  <c r="E431" i="56"/>
  <c r="I394" i="56"/>
  <c r="H394" i="56"/>
  <c r="F394" i="56"/>
  <c r="E394" i="56"/>
  <c r="I380" i="56"/>
  <c r="H380" i="56"/>
  <c r="I379" i="56"/>
  <c r="H379" i="56"/>
  <c r="F380" i="56"/>
  <c r="E380" i="56"/>
  <c r="F379" i="56"/>
  <c r="E379" i="56"/>
  <c r="I374" i="56"/>
  <c r="H374" i="56"/>
  <c r="I373" i="56"/>
  <c r="H373" i="56"/>
  <c r="I371" i="56"/>
  <c r="H371" i="56"/>
  <c r="F374" i="56"/>
  <c r="E374" i="56"/>
  <c r="F373" i="56"/>
  <c r="E373" i="56"/>
  <c r="F371" i="56"/>
  <c r="E371" i="56"/>
  <c r="I352" i="56"/>
  <c r="H352" i="56"/>
  <c r="F352" i="56"/>
  <c r="E352" i="56"/>
  <c r="I350" i="56"/>
  <c r="H350" i="56"/>
  <c r="I349" i="56"/>
  <c r="H349" i="56"/>
  <c r="F350" i="56"/>
  <c r="E350" i="56"/>
  <c r="F349" i="56"/>
  <c r="E349" i="56"/>
  <c r="I347" i="56"/>
  <c r="H347" i="56"/>
  <c r="F347" i="56"/>
  <c r="E347" i="56"/>
  <c r="I343" i="56"/>
  <c r="H343" i="56"/>
  <c r="F343" i="56"/>
  <c r="E343" i="56"/>
  <c r="I337" i="56"/>
  <c r="H337" i="56"/>
  <c r="F337" i="56"/>
  <c r="E337" i="56"/>
  <c r="I333" i="56"/>
  <c r="H333" i="56"/>
  <c r="F333" i="56"/>
  <c r="E333" i="56"/>
  <c r="I331" i="56"/>
  <c r="H331" i="56"/>
  <c r="F331" i="56"/>
  <c r="E331" i="56"/>
  <c r="I328" i="56"/>
  <c r="H328" i="56"/>
  <c r="F328" i="56"/>
  <c r="E328" i="56"/>
  <c r="I324" i="56"/>
  <c r="H324" i="56"/>
  <c r="F324" i="56"/>
  <c r="E324" i="56"/>
  <c r="I322" i="56"/>
  <c r="H322" i="56"/>
  <c r="F322" i="56"/>
  <c r="E322" i="56"/>
  <c r="I319" i="56"/>
  <c r="H319" i="56"/>
  <c r="I318" i="56"/>
  <c r="H318" i="56"/>
  <c r="F319" i="56"/>
  <c r="E319" i="56"/>
  <c r="F318" i="56"/>
  <c r="E318" i="56"/>
  <c r="I316" i="56"/>
  <c r="H316" i="56"/>
  <c r="F316" i="56"/>
  <c r="E316" i="56"/>
  <c r="I315" i="56"/>
  <c r="H315" i="56"/>
  <c r="F315" i="56"/>
  <c r="E315" i="56"/>
  <c r="I313" i="56"/>
  <c r="H313" i="56"/>
  <c r="F313" i="56"/>
  <c r="E313" i="56"/>
  <c r="I311" i="56"/>
  <c r="H311" i="56"/>
  <c r="F311" i="56"/>
  <c r="E311" i="56"/>
  <c r="I299" i="56"/>
  <c r="H299" i="56"/>
  <c r="F299" i="56"/>
  <c r="E299" i="56"/>
  <c r="I296" i="56"/>
  <c r="H296" i="56"/>
  <c r="I295" i="56"/>
  <c r="H295" i="56"/>
  <c r="I294" i="56"/>
  <c r="H294" i="56"/>
  <c r="I293" i="56"/>
  <c r="H293" i="56"/>
  <c r="I292" i="56"/>
  <c r="H292" i="56"/>
  <c r="F296" i="56"/>
  <c r="E296" i="56"/>
  <c r="F295" i="56"/>
  <c r="E295" i="56"/>
  <c r="F294" i="56"/>
  <c r="E294" i="56"/>
  <c r="F293" i="56"/>
  <c r="E293" i="56"/>
  <c r="F292" i="56"/>
  <c r="E292" i="56"/>
  <c r="I283" i="56"/>
  <c r="H283" i="56"/>
  <c r="I282" i="56"/>
  <c r="H282" i="56"/>
  <c r="I281" i="56"/>
  <c r="H281" i="56"/>
  <c r="I280" i="56"/>
  <c r="H280" i="56"/>
  <c r="I279" i="56"/>
  <c r="H279" i="56"/>
  <c r="F283" i="56"/>
  <c r="E283" i="56"/>
  <c r="F282" i="56"/>
  <c r="E282" i="56"/>
  <c r="F281" i="56"/>
  <c r="E281" i="56"/>
  <c r="F280" i="56"/>
  <c r="E280" i="56"/>
  <c r="F279" i="56"/>
  <c r="E279" i="56"/>
  <c r="I277" i="56"/>
  <c r="H277" i="56"/>
  <c r="I276" i="56"/>
  <c r="H276" i="56"/>
  <c r="I275" i="56"/>
  <c r="H275" i="56"/>
  <c r="F277" i="56"/>
  <c r="E277" i="56"/>
  <c r="F276" i="56"/>
  <c r="E276" i="56"/>
  <c r="F275" i="56"/>
  <c r="E275" i="56"/>
  <c r="I272" i="56"/>
  <c r="H272" i="56"/>
  <c r="I271" i="56"/>
  <c r="H271" i="56"/>
  <c r="I270" i="56"/>
  <c r="H270" i="56"/>
  <c r="F272" i="56"/>
  <c r="E272" i="56"/>
  <c r="F271" i="56"/>
  <c r="E271" i="56"/>
  <c r="F270" i="56"/>
  <c r="E270" i="56"/>
  <c r="I269" i="56"/>
  <c r="H269" i="56"/>
  <c r="F269" i="56"/>
  <c r="E269" i="56"/>
  <c r="I266" i="56"/>
  <c r="H266" i="56"/>
  <c r="I265" i="56"/>
  <c r="H265" i="56"/>
  <c r="I264" i="56"/>
  <c r="H264" i="56"/>
  <c r="I263" i="56"/>
  <c r="H263" i="56"/>
  <c r="I262" i="56"/>
  <c r="H262" i="56"/>
  <c r="F266" i="56"/>
  <c r="E266" i="56"/>
  <c r="F265" i="56"/>
  <c r="E265" i="56"/>
  <c r="F264" i="56"/>
  <c r="E264" i="56"/>
  <c r="F263" i="56"/>
  <c r="E263" i="56"/>
  <c r="F262" i="56"/>
  <c r="E262" i="56"/>
  <c r="I258" i="56"/>
  <c r="H258" i="56"/>
  <c r="F258" i="56"/>
  <c r="E258" i="56"/>
  <c r="I256" i="56"/>
  <c r="H256" i="56"/>
  <c r="I254" i="56"/>
  <c r="H254" i="56"/>
  <c r="F254" i="56"/>
  <c r="E254" i="56"/>
  <c r="F256" i="56"/>
  <c r="E256" i="56"/>
  <c r="I251" i="56"/>
  <c r="H251" i="56"/>
  <c r="I249" i="56"/>
  <c r="H249" i="56"/>
  <c r="F251" i="56"/>
  <c r="E251" i="56"/>
  <c r="F249" i="56"/>
  <c r="E249" i="56"/>
  <c r="I246" i="56"/>
  <c r="H246" i="56"/>
  <c r="F246" i="56"/>
  <c r="E246" i="56"/>
  <c r="I238" i="56"/>
  <c r="H238" i="56"/>
  <c r="I237" i="56"/>
  <c r="H237" i="56"/>
  <c r="I236" i="56"/>
  <c r="H236" i="56"/>
  <c r="F238" i="56"/>
  <c r="E238" i="56"/>
  <c r="F237" i="56"/>
  <c r="E237" i="56"/>
  <c r="F236" i="56"/>
  <c r="E236" i="56"/>
  <c r="I233" i="56"/>
  <c r="H233" i="56"/>
  <c r="F233" i="56"/>
  <c r="E233" i="56"/>
  <c r="J230" i="56"/>
  <c r="I230" i="56"/>
  <c r="H230" i="56"/>
  <c r="G230" i="56"/>
  <c r="F230" i="56"/>
  <c r="E230" i="56"/>
  <c r="I229" i="56"/>
  <c r="H229" i="56"/>
  <c r="J229" i="56"/>
  <c r="J228" i="56"/>
  <c r="I228" i="56"/>
  <c r="H228" i="56"/>
  <c r="F229" i="56"/>
  <c r="E229" i="56"/>
  <c r="G229" i="56"/>
  <c r="G228" i="56"/>
  <c r="F228" i="56"/>
  <c r="E228" i="56"/>
  <c r="I226" i="56"/>
  <c r="H226" i="56"/>
  <c r="F226" i="56"/>
  <c r="E226" i="56"/>
  <c r="I224" i="56"/>
  <c r="H224" i="56"/>
  <c r="F224" i="56"/>
  <c r="E224" i="56"/>
  <c r="I222" i="56"/>
  <c r="H222" i="56"/>
  <c r="F222" i="56"/>
  <c r="E222" i="56"/>
  <c r="I220" i="56"/>
  <c r="H220" i="56"/>
  <c r="F220" i="56"/>
  <c r="E220" i="56"/>
  <c r="I218" i="56"/>
  <c r="H218" i="56"/>
  <c r="F218" i="56"/>
  <c r="E218" i="56"/>
  <c r="I215" i="56"/>
  <c r="H215" i="56"/>
  <c r="F215" i="56"/>
  <c r="E215" i="56"/>
  <c r="I210" i="56"/>
  <c r="H210" i="56"/>
  <c r="F210" i="56"/>
  <c r="E210" i="56"/>
  <c r="I212" i="56"/>
  <c r="H212" i="56"/>
  <c r="F212" i="56"/>
  <c r="E212" i="56"/>
  <c r="I209" i="56"/>
  <c r="H209" i="56"/>
  <c r="I208" i="56"/>
  <c r="H208" i="56"/>
  <c r="F209" i="56"/>
  <c r="E209" i="56"/>
  <c r="F208" i="56"/>
  <c r="E208" i="56"/>
  <c r="I205" i="56"/>
  <c r="H205" i="56"/>
  <c r="I204" i="56"/>
  <c r="H204" i="56"/>
  <c r="F205" i="56"/>
  <c r="E205" i="56"/>
  <c r="F204" i="56"/>
  <c r="E204" i="56"/>
  <c r="I201" i="56"/>
  <c r="H201" i="56"/>
  <c r="F201" i="56"/>
  <c r="E201" i="56"/>
  <c r="I199" i="56"/>
  <c r="H199" i="56"/>
  <c r="I198" i="56"/>
  <c r="H198" i="56"/>
  <c r="F199" i="56"/>
  <c r="F198" i="56"/>
  <c r="E199" i="56"/>
  <c r="E198" i="56"/>
  <c r="I197" i="56"/>
  <c r="H197" i="56"/>
  <c r="I196" i="56"/>
  <c r="H196" i="56"/>
  <c r="F197" i="56"/>
  <c r="E197" i="56"/>
  <c r="F196" i="56"/>
  <c r="E196" i="56"/>
  <c r="I194" i="56"/>
  <c r="H194" i="56"/>
  <c r="F194" i="56"/>
  <c r="E194" i="56"/>
  <c r="I192" i="56"/>
  <c r="H192" i="56"/>
  <c r="F192" i="56"/>
  <c r="E192" i="56"/>
  <c r="I190" i="56"/>
  <c r="H190" i="56"/>
  <c r="I189" i="56"/>
  <c r="H189" i="56"/>
  <c r="F190" i="56"/>
  <c r="E190" i="56"/>
  <c r="F189" i="56"/>
  <c r="E189" i="56"/>
  <c r="I188" i="56"/>
  <c r="H188" i="56"/>
  <c r="F188" i="56"/>
  <c r="E188" i="56"/>
  <c r="I186" i="56"/>
  <c r="H186" i="56"/>
  <c r="F186" i="56"/>
  <c r="E186" i="56"/>
  <c r="I181" i="56"/>
  <c r="H181" i="56"/>
  <c r="F181" i="56"/>
  <c r="E181" i="56"/>
  <c r="I179" i="56"/>
  <c r="H179" i="56"/>
  <c r="F179" i="56"/>
  <c r="E179" i="56"/>
  <c r="I177" i="56"/>
  <c r="H177" i="56"/>
  <c r="F177" i="56"/>
  <c r="E177" i="56"/>
  <c r="I175" i="56"/>
  <c r="H175" i="56"/>
  <c r="F175" i="56"/>
  <c r="E175" i="56"/>
  <c r="I173" i="56"/>
  <c r="H173" i="56"/>
  <c r="F173" i="56"/>
  <c r="E173" i="56"/>
  <c r="I170" i="56"/>
  <c r="H170" i="56"/>
  <c r="F170" i="56"/>
  <c r="E170" i="56"/>
  <c r="E168" i="56"/>
  <c r="I168" i="56"/>
  <c r="H168" i="56"/>
  <c r="I167" i="56"/>
  <c r="H167" i="56"/>
  <c r="I166" i="56"/>
  <c r="H166" i="56"/>
  <c r="F168" i="56"/>
  <c r="F167" i="56"/>
  <c r="F166" i="56"/>
  <c r="I158" i="56"/>
  <c r="H158" i="56"/>
  <c r="I157" i="56"/>
  <c r="H157" i="56"/>
  <c r="I156" i="56"/>
  <c r="H156" i="56"/>
  <c r="F158" i="56"/>
  <c r="F157" i="56"/>
  <c r="F156" i="56"/>
  <c r="E158" i="56"/>
  <c r="E157" i="56"/>
  <c r="E156" i="56"/>
  <c r="I147" i="56"/>
  <c r="H147" i="56"/>
  <c r="I146" i="56"/>
  <c r="H146" i="56"/>
  <c r="I145" i="56"/>
  <c r="H145" i="56"/>
  <c r="F147" i="56"/>
  <c r="E147" i="56"/>
  <c r="F146" i="56"/>
  <c r="E146" i="56"/>
  <c r="F145" i="56"/>
  <c r="E145" i="56"/>
  <c r="I143" i="56"/>
  <c r="H143" i="56"/>
  <c r="F143" i="56"/>
  <c r="E143" i="56"/>
  <c r="I139" i="56"/>
  <c r="H139" i="56"/>
  <c r="F139" i="56"/>
  <c r="E139" i="56"/>
  <c r="I137" i="56"/>
  <c r="H137" i="56"/>
  <c r="I136" i="56"/>
  <c r="H136" i="56"/>
  <c r="I135" i="56"/>
  <c r="H135" i="56"/>
  <c r="F137" i="56"/>
  <c r="E137" i="56"/>
  <c r="F136" i="56"/>
  <c r="E136" i="56"/>
  <c r="F135" i="56"/>
  <c r="E135" i="56"/>
  <c r="I132" i="56"/>
  <c r="H132" i="56"/>
  <c r="F132" i="56"/>
  <c r="E132" i="56"/>
  <c r="F130" i="56"/>
  <c r="E130" i="56"/>
  <c r="H130" i="56"/>
  <c r="I130" i="56"/>
  <c r="I129" i="56"/>
  <c r="H129" i="56"/>
  <c r="F129" i="56"/>
  <c r="E129" i="56"/>
  <c r="I126" i="56"/>
  <c r="H126" i="56"/>
  <c r="F126" i="56"/>
  <c r="E126" i="56"/>
  <c r="H122" i="56"/>
  <c r="I122" i="56"/>
  <c r="I121" i="56"/>
  <c r="H121" i="56"/>
  <c r="H119" i="56"/>
  <c r="H118" i="56"/>
  <c r="I119" i="56"/>
  <c r="I118" i="56"/>
  <c r="I117" i="56"/>
  <c r="H117" i="56"/>
  <c r="I114" i="56"/>
  <c r="H114" i="56"/>
  <c r="F122" i="56"/>
  <c r="F121" i="56"/>
  <c r="E122" i="56"/>
  <c r="E121" i="56"/>
  <c r="E119" i="56"/>
  <c r="F119" i="56"/>
  <c r="F118" i="56"/>
  <c r="F117" i="56"/>
  <c r="E118" i="56"/>
  <c r="E117" i="56"/>
  <c r="I113" i="56"/>
  <c r="H113" i="56"/>
  <c r="F113" i="56"/>
  <c r="E113" i="56"/>
  <c r="F110" i="56"/>
  <c r="E110" i="56"/>
  <c r="F108" i="56"/>
  <c r="E108" i="56"/>
  <c r="I110" i="56"/>
  <c r="H110" i="56"/>
  <c r="I108" i="56"/>
  <c r="H108" i="56"/>
  <c r="I106" i="56"/>
  <c r="H106" i="56"/>
  <c r="I105" i="56"/>
  <c r="H105" i="56"/>
  <c r="I103" i="56"/>
  <c r="H103" i="56"/>
  <c r="F106" i="56"/>
  <c r="F105" i="56"/>
  <c r="F103" i="56"/>
  <c r="F100" i="56"/>
  <c r="E106" i="56"/>
  <c r="E105" i="56"/>
  <c r="E103" i="56"/>
  <c r="I100" i="56"/>
  <c r="I99" i="56"/>
  <c r="I98" i="56"/>
  <c r="H100" i="56"/>
  <c r="H99" i="56"/>
  <c r="H98" i="56"/>
  <c r="F99" i="56"/>
  <c r="F98" i="56"/>
  <c r="E100" i="56"/>
  <c r="E99" i="56"/>
  <c r="E98" i="56"/>
  <c r="I96" i="56"/>
  <c r="I94" i="56"/>
  <c r="I93" i="56"/>
  <c r="I91" i="56"/>
  <c r="I90" i="56"/>
  <c r="H96" i="56"/>
  <c r="H94" i="56"/>
  <c r="H93" i="56"/>
  <c r="H91" i="56"/>
  <c r="H90" i="56"/>
  <c r="F96" i="56"/>
  <c r="F94" i="56"/>
  <c r="F93" i="56"/>
  <c r="F91" i="56"/>
  <c r="F90" i="56"/>
  <c r="E96" i="56"/>
  <c r="E94" i="56"/>
  <c r="E93" i="56"/>
  <c r="E91" i="56"/>
  <c r="E90" i="56"/>
  <c r="E87" i="56"/>
  <c r="F87" i="56"/>
  <c r="H87" i="56"/>
  <c r="I87" i="56"/>
  <c r="I84" i="56"/>
  <c r="H84" i="56"/>
  <c r="F84" i="56"/>
  <c r="E84" i="56"/>
  <c r="I82" i="56"/>
  <c r="H82" i="56"/>
  <c r="F82" i="56"/>
  <c r="E82" i="56"/>
  <c r="I81" i="56"/>
  <c r="H81" i="56"/>
  <c r="F81" i="56"/>
  <c r="E81" i="56"/>
  <c r="I77" i="56"/>
  <c r="H77" i="56"/>
  <c r="I76" i="56"/>
  <c r="H76" i="56"/>
  <c r="I75" i="56"/>
  <c r="H75" i="56"/>
  <c r="F77" i="56"/>
  <c r="F76" i="56"/>
  <c r="E77" i="56"/>
  <c r="E76" i="56"/>
  <c r="F75" i="56"/>
  <c r="E75" i="56"/>
  <c r="I70" i="56"/>
  <c r="I68" i="56"/>
  <c r="I67" i="56"/>
  <c r="I65" i="56"/>
  <c r="H70" i="56"/>
  <c r="H68" i="56"/>
  <c r="H67" i="56"/>
  <c r="H65" i="56"/>
  <c r="F70" i="56"/>
  <c r="F68" i="56"/>
  <c r="F67" i="56"/>
  <c r="F65" i="56"/>
  <c r="E70" i="56"/>
  <c r="E68" i="56"/>
  <c r="E67" i="56"/>
  <c r="E65" i="56"/>
  <c r="I63" i="56"/>
  <c r="H63" i="56"/>
  <c r="I61" i="56"/>
  <c r="I60" i="56"/>
  <c r="I59" i="56"/>
  <c r="H61" i="56"/>
  <c r="H60" i="56"/>
  <c r="H59" i="56"/>
  <c r="F63" i="56"/>
  <c r="F61" i="56"/>
  <c r="F60" i="56"/>
  <c r="F59" i="56"/>
  <c r="E63" i="56"/>
  <c r="E61" i="56"/>
  <c r="E60" i="56"/>
  <c r="E59" i="56"/>
  <c r="I57" i="56"/>
  <c r="H57" i="56"/>
  <c r="I56" i="56"/>
  <c r="H56" i="56"/>
  <c r="F57" i="56"/>
  <c r="F56" i="56"/>
  <c r="E57" i="56"/>
  <c r="E56" i="56"/>
  <c r="I49" i="56"/>
  <c r="H49" i="56"/>
  <c r="I48" i="56"/>
  <c r="H48" i="56"/>
  <c r="F49" i="56"/>
  <c r="E49" i="56"/>
  <c r="F48" i="56"/>
  <c r="E48" i="56"/>
  <c r="I40" i="56"/>
  <c r="H40" i="56"/>
  <c r="F40" i="56"/>
  <c r="E40" i="56"/>
  <c r="F34" i="56"/>
  <c r="E34" i="56"/>
  <c r="F25" i="56"/>
  <c r="E25" i="56"/>
  <c r="I19" i="56"/>
  <c r="H19" i="56"/>
  <c r="F19" i="56"/>
  <c r="E19" i="56"/>
  <c r="F15" i="56"/>
  <c r="E15" i="56"/>
  <c r="F14" i="56"/>
  <c r="E14" i="56"/>
  <c r="E379" i="63"/>
  <c r="L186" i="57"/>
  <c r="K186" i="57"/>
  <c r="L299" i="57"/>
  <c r="L294" i="57"/>
  <c r="L293" i="57"/>
  <c r="L292" i="57"/>
  <c r="L266" i="57"/>
  <c r="L258" i="57"/>
  <c r="L256" i="57"/>
  <c r="L254" i="57"/>
  <c r="L249" i="57"/>
  <c r="L224" i="57"/>
  <c r="L215" i="57"/>
  <c r="L197" i="57"/>
  <c r="L196" i="57"/>
  <c r="L192" i="57"/>
  <c r="L168" i="57"/>
  <c r="L163" i="57"/>
  <c r="L147" i="57"/>
  <c r="L146" i="57"/>
  <c r="L81" i="57"/>
  <c r="L70" i="57"/>
  <c r="L65" i="57"/>
  <c r="L59" i="57"/>
  <c r="L57" i="57"/>
  <c r="K258" i="57"/>
  <c r="K249" i="57"/>
  <c r="K57" i="57"/>
  <c r="K299" i="57"/>
  <c r="K224" i="57"/>
  <c r="K147" i="57"/>
  <c r="K292" i="57"/>
  <c r="K294" i="57"/>
  <c r="K256" i="57"/>
  <c r="K254" i="57"/>
  <c r="K168" i="57"/>
  <c r="K215" i="57"/>
  <c r="K192" i="57"/>
  <c r="K65" i="57"/>
  <c r="K163" i="57"/>
  <c r="K59" i="57"/>
  <c r="K197" i="57"/>
  <c r="K81" i="57"/>
  <c r="K146" i="57"/>
  <c r="K70" i="57"/>
  <c r="K196" i="57"/>
  <c r="K266" i="57"/>
  <c r="K293" i="57"/>
  <c r="K331" i="57" l="1"/>
  <c r="G25" i="57" l="1"/>
  <c r="M24" i="59"/>
  <c r="M18" i="59"/>
  <c r="K33" i="59"/>
  <c r="K15" i="63"/>
  <c r="K18" i="58"/>
  <c r="K15" i="60"/>
  <c r="G121" i="62"/>
  <c r="G208" i="60"/>
  <c r="G249" i="59" l="1"/>
  <c r="J434" i="64" l="1"/>
  <c r="H434" i="64"/>
  <c r="G434" i="64"/>
  <c r="F434" i="64"/>
  <c r="E434" i="64"/>
  <c r="G432" i="64"/>
  <c r="J432" i="64" s="1"/>
  <c r="I431" i="64"/>
  <c r="I430" i="64" s="1"/>
  <c r="H431" i="64"/>
  <c r="H430" i="64" s="1"/>
  <c r="F431" i="64"/>
  <c r="F430" i="64" s="1"/>
  <c r="E431" i="64"/>
  <c r="G431" i="64" s="1"/>
  <c r="J431" i="64" s="1"/>
  <c r="E430" i="64"/>
  <c r="G430" i="64" s="1"/>
  <c r="J430" i="64" s="1"/>
  <c r="J429" i="64"/>
  <c r="G429" i="64"/>
  <c r="I428" i="64"/>
  <c r="H428" i="64"/>
  <c r="F428" i="64"/>
  <c r="E428" i="64"/>
  <c r="G428" i="64" s="1"/>
  <c r="J428" i="64" s="1"/>
  <c r="G427" i="64"/>
  <c r="J427" i="64" s="1"/>
  <c r="I426" i="64"/>
  <c r="H426" i="64"/>
  <c r="F426" i="64"/>
  <c r="G426" i="64" s="1"/>
  <c r="J426" i="64" s="1"/>
  <c r="E426" i="64"/>
  <c r="G425" i="64"/>
  <c r="J425" i="64" s="1"/>
  <c r="I424" i="64"/>
  <c r="H424" i="64"/>
  <c r="F424" i="64"/>
  <c r="E424" i="64"/>
  <c r="G424" i="64" s="1"/>
  <c r="J424" i="64" s="1"/>
  <c r="G423" i="64"/>
  <c r="J423" i="64" s="1"/>
  <c r="G422" i="64"/>
  <c r="J422" i="64" s="1"/>
  <c r="I421" i="64"/>
  <c r="I420" i="64" s="1"/>
  <c r="H421" i="64"/>
  <c r="H420" i="64" s="1"/>
  <c r="F421" i="64"/>
  <c r="F420" i="64" s="1"/>
  <c r="E421" i="64"/>
  <c r="G421" i="64" s="1"/>
  <c r="J421" i="64" s="1"/>
  <c r="E420" i="64"/>
  <c r="G420" i="64" s="1"/>
  <c r="J420" i="64" s="1"/>
  <c r="J419" i="64"/>
  <c r="G419" i="64"/>
  <c r="G418" i="64"/>
  <c r="J418" i="64" s="1"/>
  <c r="I417" i="64"/>
  <c r="I416" i="64" s="1"/>
  <c r="H417" i="64"/>
  <c r="H416" i="64" s="1"/>
  <c r="G417" i="64"/>
  <c r="J417" i="64" s="1"/>
  <c r="F417" i="64"/>
  <c r="F416" i="64" s="1"/>
  <c r="E417" i="64"/>
  <c r="G415" i="64"/>
  <c r="J415" i="64" s="1"/>
  <c r="I414" i="64"/>
  <c r="H414" i="64"/>
  <c r="F414" i="64"/>
  <c r="E414" i="64"/>
  <c r="G414" i="64" s="1"/>
  <c r="J414" i="64" s="1"/>
  <c r="G413" i="64"/>
  <c r="J413" i="64" s="1"/>
  <c r="I412" i="64"/>
  <c r="H412" i="64"/>
  <c r="F412" i="64"/>
  <c r="F411" i="64" s="1"/>
  <c r="E412" i="64"/>
  <c r="I411" i="64"/>
  <c r="H411" i="64"/>
  <c r="G410" i="64"/>
  <c r="J410" i="64" s="1"/>
  <c r="J409" i="64"/>
  <c r="G409" i="64"/>
  <c r="I408" i="64"/>
  <c r="H408" i="64"/>
  <c r="F408" i="64"/>
  <c r="E408" i="64"/>
  <c r="G408" i="64" s="1"/>
  <c r="J408" i="64" s="1"/>
  <c r="G407" i="64"/>
  <c r="J407" i="64" s="1"/>
  <c r="G406" i="64"/>
  <c r="J406" i="64" s="1"/>
  <c r="G405" i="64"/>
  <c r="J405" i="64" s="1"/>
  <c r="J404" i="64"/>
  <c r="G404" i="64"/>
  <c r="G403" i="64"/>
  <c r="J403" i="64" s="1"/>
  <c r="G402" i="64"/>
  <c r="J402" i="64" s="1"/>
  <c r="J401" i="64"/>
  <c r="G401" i="64"/>
  <c r="G400" i="64"/>
  <c r="J400" i="64" s="1"/>
  <c r="I399" i="64"/>
  <c r="H399" i="64"/>
  <c r="F399" i="64"/>
  <c r="E399" i="64"/>
  <c r="G399" i="64" s="1"/>
  <c r="J399" i="64" s="1"/>
  <c r="G398" i="64"/>
  <c r="J398" i="64" s="1"/>
  <c r="G397" i="64"/>
  <c r="J397" i="64" s="1"/>
  <c r="J396" i="64"/>
  <c r="G396" i="64"/>
  <c r="G395" i="64"/>
  <c r="J395" i="64" s="1"/>
  <c r="I394" i="64"/>
  <c r="H394" i="64"/>
  <c r="F394" i="64"/>
  <c r="E394" i="64"/>
  <c r="J393" i="64"/>
  <c r="G393" i="64"/>
  <c r="G392" i="64"/>
  <c r="J392" i="64" s="1"/>
  <c r="I391" i="64"/>
  <c r="H391" i="64"/>
  <c r="F391" i="64"/>
  <c r="E391" i="64"/>
  <c r="G391" i="64" s="1"/>
  <c r="J391" i="64" s="1"/>
  <c r="J390" i="64"/>
  <c r="G390" i="64"/>
  <c r="G389" i="64"/>
  <c r="J389" i="64" s="1"/>
  <c r="I388" i="64"/>
  <c r="H388" i="64"/>
  <c r="F388" i="64"/>
  <c r="E388" i="64"/>
  <c r="G388" i="64" s="1"/>
  <c r="J388" i="64" s="1"/>
  <c r="G387" i="64"/>
  <c r="J387" i="64" s="1"/>
  <c r="G386" i="64"/>
  <c r="J386" i="64" s="1"/>
  <c r="I385" i="64"/>
  <c r="H385" i="64"/>
  <c r="F385" i="64"/>
  <c r="E385" i="64"/>
  <c r="G385" i="64" s="1"/>
  <c r="J385" i="64" s="1"/>
  <c r="J384" i="64"/>
  <c r="G384" i="64"/>
  <c r="G383" i="64"/>
  <c r="J383" i="64" s="1"/>
  <c r="I382" i="64"/>
  <c r="H382" i="64"/>
  <c r="F382" i="64"/>
  <c r="E382" i="64"/>
  <c r="G382" i="64" s="1"/>
  <c r="J382" i="64" s="1"/>
  <c r="G381" i="64"/>
  <c r="J381" i="64" s="1"/>
  <c r="G380" i="64"/>
  <c r="G379" i="64" s="1"/>
  <c r="I379" i="64"/>
  <c r="I366" i="64" s="1"/>
  <c r="I365" i="64" s="1"/>
  <c r="H379" i="64"/>
  <c r="F379" i="64"/>
  <c r="E379" i="64"/>
  <c r="J378" i="64"/>
  <c r="G378" i="64"/>
  <c r="G377" i="64"/>
  <c r="J377" i="64" s="1"/>
  <c r="I376" i="64"/>
  <c r="H376" i="64"/>
  <c r="F376" i="64"/>
  <c r="E376" i="64"/>
  <c r="G376" i="64" s="1"/>
  <c r="J376" i="64" s="1"/>
  <c r="G375" i="64"/>
  <c r="J375" i="64" s="1"/>
  <c r="G374" i="64"/>
  <c r="J374" i="64" s="1"/>
  <c r="J373" i="64" s="1"/>
  <c r="I373" i="64"/>
  <c r="H373" i="64"/>
  <c r="G373" i="64"/>
  <c r="F373" i="64"/>
  <c r="E373" i="64"/>
  <c r="G372" i="64"/>
  <c r="J372" i="64" s="1"/>
  <c r="J371" i="64" s="1"/>
  <c r="I371" i="64"/>
  <c r="H371" i="64"/>
  <c r="G371" i="64"/>
  <c r="F371" i="64"/>
  <c r="E371" i="64"/>
  <c r="G370" i="64"/>
  <c r="J370" i="64" s="1"/>
  <c r="G369" i="64"/>
  <c r="J369" i="64" s="1"/>
  <c r="I368" i="64"/>
  <c r="H368" i="64"/>
  <c r="F368" i="64"/>
  <c r="F367" i="64" s="1"/>
  <c r="E368" i="64"/>
  <c r="E367" i="64" s="1"/>
  <c r="I367" i="64"/>
  <c r="H367" i="64"/>
  <c r="G364" i="64"/>
  <c r="J364" i="64" s="1"/>
  <c r="G363" i="64"/>
  <c r="J363" i="64" s="1"/>
  <c r="J362" i="64"/>
  <c r="G362" i="64"/>
  <c r="I361" i="64"/>
  <c r="H361" i="64"/>
  <c r="F361" i="64"/>
  <c r="F360" i="64" s="1"/>
  <c r="E361" i="64"/>
  <c r="I360" i="64"/>
  <c r="H360" i="64"/>
  <c r="E360" i="64"/>
  <c r="G359" i="64"/>
  <c r="J359" i="64" s="1"/>
  <c r="G358" i="64"/>
  <c r="J358" i="64" s="1"/>
  <c r="G357" i="64"/>
  <c r="J357" i="64" s="1"/>
  <c r="J356" i="64"/>
  <c r="G356" i="64"/>
  <c r="I355" i="64"/>
  <c r="H355" i="64"/>
  <c r="F355" i="64"/>
  <c r="G355" i="64" s="1"/>
  <c r="J355" i="64" s="1"/>
  <c r="E355" i="64"/>
  <c r="I354" i="64"/>
  <c r="H354" i="64"/>
  <c r="F354" i="64"/>
  <c r="G354" i="64" s="1"/>
  <c r="J354" i="64" s="1"/>
  <c r="E354" i="64"/>
  <c r="G353" i="64"/>
  <c r="J353" i="64" s="1"/>
  <c r="I352" i="64"/>
  <c r="H352" i="64"/>
  <c r="F352" i="64"/>
  <c r="G352" i="64" s="1"/>
  <c r="J352" i="64" s="1"/>
  <c r="E352" i="64"/>
  <c r="G351" i="64"/>
  <c r="J351" i="64" s="1"/>
  <c r="G350" i="64"/>
  <c r="J350" i="64" s="1"/>
  <c r="J349" i="64"/>
  <c r="I349" i="64"/>
  <c r="H349" i="64"/>
  <c r="G349" i="64"/>
  <c r="F349" i="64"/>
  <c r="E349" i="64"/>
  <c r="G348" i="64"/>
  <c r="J348" i="64" s="1"/>
  <c r="I347" i="64"/>
  <c r="H347" i="64"/>
  <c r="F347" i="64"/>
  <c r="E347" i="64"/>
  <c r="G347" i="64" s="1"/>
  <c r="J347" i="64" s="1"/>
  <c r="J346" i="64"/>
  <c r="G346" i="64"/>
  <c r="I345" i="64"/>
  <c r="H345" i="64"/>
  <c r="F345" i="64"/>
  <c r="G345" i="64" s="1"/>
  <c r="J345" i="64" s="1"/>
  <c r="E345" i="64"/>
  <c r="G344" i="64"/>
  <c r="J344" i="64" s="1"/>
  <c r="I343" i="64"/>
  <c r="H343" i="64"/>
  <c r="F343" i="64"/>
  <c r="F339" i="64" s="1"/>
  <c r="E343" i="64"/>
  <c r="J342" i="64"/>
  <c r="G342" i="64"/>
  <c r="I341" i="64"/>
  <c r="H341" i="64"/>
  <c r="F341" i="64"/>
  <c r="E341" i="64"/>
  <c r="G341" i="64" s="1"/>
  <c r="J341" i="64" s="1"/>
  <c r="G340" i="64"/>
  <c r="J340" i="64" s="1"/>
  <c r="G338" i="64"/>
  <c r="J338" i="64" s="1"/>
  <c r="I337" i="64"/>
  <c r="I336" i="64" s="1"/>
  <c r="H337" i="64"/>
  <c r="H336" i="64" s="1"/>
  <c r="F337" i="64"/>
  <c r="F336" i="64" s="1"/>
  <c r="E337" i="64"/>
  <c r="J335" i="64"/>
  <c r="G335" i="64"/>
  <c r="G334" i="64"/>
  <c r="J334" i="64" s="1"/>
  <c r="I333" i="64"/>
  <c r="H333" i="64"/>
  <c r="F333" i="64"/>
  <c r="F330" i="64" s="1"/>
  <c r="E333" i="64"/>
  <c r="G333" i="64" s="1"/>
  <c r="J333" i="64" s="1"/>
  <c r="G332" i="64"/>
  <c r="J332" i="64" s="1"/>
  <c r="I331" i="64"/>
  <c r="H331" i="64"/>
  <c r="F331" i="64"/>
  <c r="E331" i="64"/>
  <c r="G331" i="64" s="1"/>
  <c r="J331" i="64" s="1"/>
  <c r="I330" i="64"/>
  <c r="H330" i="64"/>
  <c r="E330" i="64"/>
  <c r="G330" i="64" s="1"/>
  <c r="J330" i="64" s="1"/>
  <c r="J329" i="64"/>
  <c r="G329" i="64"/>
  <c r="I328" i="64"/>
  <c r="H328" i="64"/>
  <c r="F328" i="64"/>
  <c r="F327" i="64" s="1"/>
  <c r="E328" i="64"/>
  <c r="E327" i="64" s="1"/>
  <c r="G327" i="64" s="1"/>
  <c r="I327" i="64"/>
  <c r="H327" i="64"/>
  <c r="J327" i="64" s="1"/>
  <c r="G326" i="64"/>
  <c r="J326" i="64" s="1"/>
  <c r="J325" i="64"/>
  <c r="G325" i="64"/>
  <c r="I324" i="64"/>
  <c r="H324" i="64"/>
  <c r="G324" i="64"/>
  <c r="J324" i="64" s="1"/>
  <c r="F324" i="64"/>
  <c r="F321" i="64" s="1"/>
  <c r="E324" i="64"/>
  <c r="E321" i="64" s="1"/>
  <c r="G321" i="64" s="1"/>
  <c r="J323" i="64"/>
  <c r="G323" i="64"/>
  <c r="I322" i="64"/>
  <c r="H322" i="64"/>
  <c r="F322" i="64"/>
  <c r="G322" i="64" s="1"/>
  <c r="J322" i="64" s="1"/>
  <c r="E322" i="64"/>
  <c r="G320" i="64"/>
  <c r="J320" i="64" s="1"/>
  <c r="G319" i="64"/>
  <c r="J319" i="64" s="1"/>
  <c r="I318" i="64"/>
  <c r="H318" i="64"/>
  <c r="F318" i="64"/>
  <c r="E318" i="64"/>
  <c r="G318" i="64" s="1"/>
  <c r="J318" i="64" s="1"/>
  <c r="J317" i="64"/>
  <c r="G317" i="64"/>
  <c r="J316" i="64"/>
  <c r="G316" i="64"/>
  <c r="I315" i="64"/>
  <c r="H315" i="64"/>
  <c r="F315" i="64"/>
  <c r="G315" i="64" s="1"/>
  <c r="J315" i="64" s="1"/>
  <c r="E315" i="64"/>
  <c r="G314" i="64"/>
  <c r="J314" i="64" s="1"/>
  <c r="I313" i="64"/>
  <c r="H313" i="64"/>
  <c r="F313" i="64"/>
  <c r="E313" i="64"/>
  <c r="E310" i="64" s="1"/>
  <c r="G312" i="64"/>
  <c r="J312" i="64" s="1"/>
  <c r="J311" i="64"/>
  <c r="I311" i="64"/>
  <c r="I310" i="64" s="1"/>
  <c r="H311" i="64"/>
  <c r="H310" i="64" s="1"/>
  <c r="G311" i="64"/>
  <c r="F311" i="64"/>
  <c r="E311" i="64"/>
  <c r="G308" i="64"/>
  <c r="J308" i="64" s="1"/>
  <c r="I307" i="64"/>
  <c r="H307" i="64"/>
  <c r="F307" i="64"/>
  <c r="E307" i="64"/>
  <c r="G307" i="64" s="1"/>
  <c r="J307" i="64" s="1"/>
  <c r="G306" i="64"/>
  <c r="J306" i="64" s="1"/>
  <c r="J305" i="64"/>
  <c r="G305" i="64"/>
  <c r="I304" i="64"/>
  <c r="H304" i="64"/>
  <c r="F304" i="64"/>
  <c r="E304" i="64"/>
  <c r="G304" i="64" s="1"/>
  <c r="J304" i="64" s="1"/>
  <c r="G303" i="64"/>
  <c r="J303" i="64" s="1"/>
  <c r="G302" i="64"/>
  <c r="J302" i="64" s="1"/>
  <c r="G301" i="64"/>
  <c r="J301" i="64" s="1"/>
  <c r="J300" i="64"/>
  <c r="G300" i="64"/>
  <c r="I299" i="64"/>
  <c r="H299" i="64"/>
  <c r="H291" i="64" s="1"/>
  <c r="H285" i="64" s="1"/>
  <c r="F299" i="64"/>
  <c r="G299" i="64" s="1"/>
  <c r="J299" i="64" s="1"/>
  <c r="E299" i="64"/>
  <c r="G298" i="64"/>
  <c r="J298" i="64" s="1"/>
  <c r="G297" i="64"/>
  <c r="J297" i="64" s="1"/>
  <c r="G296" i="64"/>
  <c r="J296" i="64" s="1"/>
  <c r="G295" i="64"/>
  <c r="J295" i="64" s="1"/>
  <c r="G294" i="64"/>
  <c r="J294" i="64" s="1"/>
  <c r="G293" i="64"/>
  <c r="J293" i="64" s="1"/>
  <c r="I292" i="64"/>
  <c r="H292" i="64"/>
  <c r="F292" i="64"/>
  <c r="E292" i="64"/>
  <c r="G292" i="64" s="1"/>
  <c r="J292" i="64" s="1"/>
  <c r="I291" i="64"/>
  <c r="F291" i="64"/>
  <c r="F285" i="64" s="1"/>
  <c r="E291" i="64"/>
  <c r="G290" i="64"/>
  <c r="J290" i="64" s="1"/>
  <c r="G289" i="64"/>
  <c r="J289" i="64" s="1"/>
  <c r="G288" i="64"/>
  <c r="J288" i="64" s="1"/>
  <c r="G287" i="64"/>
  <c r="J287" i="64" s="1"/>
  <c r="I286" i="64"/>
  <c r="H286" i="64"/>
  <c r="F286" i="64"/>
  <c r="E286" i="64"/>
  <c r="G286" i="64" s="1"/>
  <c r="J286" i="64" s="1"/>
  <c r="E285" i="64"/>
  <c r="G284" i="64"/>
  <c r="J284" i="64" s="1"/>
  <c r="J283" i="64"/>
  <c r="G283" i="64"/>
  <c r="G282" i="64"/>
  <c r="J282" i="64" s="1"/>
  <c r="G281" i="64"/>
  <c r="J281" i="64" s="1"/>
  <c r="J280" i="64"/>
  <c r="G280" i="64"/>
  <c r="I279" i="64"/>
  <c r="H279" i="64"/>
  <c r="F279" i="64"/>
  <c r="G279" i="64" s="1"/>
  <c r="J279" i="64" s="1"/>
  <c r="E279" i="64"/>
  <c r="G278" i="64"/>
  <c r="J278" i="64" s="1"/>
  <c r="G277" i="64"/>
  <c r="J277" i="64" s="1"/>
  <c r="G276" i="64"/>
  <c r="J276" i="64" s="1"/>
  <c r="I275" i="64"/>
  <c r="I260" i="64" s="1"/>
  <c r="H275" i="64"/>
  <c r="F275" i="64"/>
  <c r="E275" i="64"/>
  <c r="G275" i="64" s="1"/>
  <c r="J275" i="64" s="1"/>
  <c r="J274" i="64"/>
  <c r="G274" i="64"/>
  <c r="G273" i="64"/>
  <c r="J273" i="64" s="1"/>
  <c r="G272" i="64"/>
  <c r="J272" i="64" s="1"/>
  <c r="J271" i="64"/>
  <c r="G271" i="64"/>
  <c r="G270" i="64"/>
  <c r="J270" i="64" s="1"/>
  <c r="I269" i="64"/>
  <c r="H269" i="64"/>
  <c r="F269" i="64"/>
  <c r="E269" i="64"/>
  <c r="G269" i="64" s="1"/>
  <c r="J269" i="64" s="1"/>
  <c r="J268" i="64"/>
  <c r="G268" i="64"/>
  <c r="G267" i="64"/>
  <c r="J267" i="64" s="1"/>
  <c r="J266" i="64"/>
  <c r="G266" i="64"/>
  <c r="J265" i="64"/>
  <c r="G265" i="64"/>
  <c r="G264" i="64"/>
  <c r="J264" i="64" s="1"/>
  <c r="J263" i="64"/>
  <c r="G263" i="64"/>
  <c r="I262" i="64"/>
  <c r="H262" i="64"/>
  <c r="F262" i="64"/>
  <c r="E262" i="64"/>
  <c r="G261" i="64"/>
  <c r="J261" i="64" s="1"/>
  <c r="H260" i="64"/>
  <c r="F260" i="64"/>
  <c r="J259" i="64"/>
  <c r="G259" i="64"/>
  <c r="I258" i="64"/>
  <c r="H258" i="64"/>
  <c r="F258" i="64"/>
  <c r="E258" i="64"/>
  <c r="G258" i="64" s="1"/>
  <c r="J258" i="64" s="1"/>
  <c r="G257" i="64"/>
  <c r="J257" i="64" s="1"/>
  <c r="I256" i="64"/>
  <c r="I253" i="64" s="1"/>
  <c r="H256" i="64"/>
  <c r="H253" i="64" s="1"/>
  <c r="F256" i="64"/>
  <c r="F253" i="64" s="1"/>
  <c r="E256" i="64"/>
  <c r="G256" i="64" s="1"/>
  <c r="J256" i="64" s="1"/>
  <c r="G255" i="64"/>
  <c r="J255" i="64" s="1"/>
  <c r="I254" i="64"/>
  <c r="H254" i="64"/>
  <c r="F254" i="64"/>
  <c r="E254" i="64"/>
  <c r="G252" i="64"/>
  <c r="J252" i="64" s="1"/>
  <c r="I251" i="64"/>
  <c r="H251" i="64"/>
  <c r="F251" i="64"/>
  <c r="E251" i="64"/>
  <c r="G251" i="64" s="1"/>
  <c r="J251" i="64" s="1"/>
  <c r="J250" i="64"/>
  <c r="G250" i="64"/>
  <c r="I249" i="64"/>
  <c r="H249" i="64"/>
  <c r="G249" i="64"/>
  <c r="J249" i="64" s="1"/>
  <c r="F249" i="64"/>
  <c r="E249" i="64"/>
  <c r="G248" i="64"/>
  <c r="J248" i="64" s="1"/>
  <c r="G247" i="64"/>
  <c r="J247" i="64" s="1"/>
  <c r="I246" i="64"/>
  <c r="H246" i="64"/>
  <c r="F246" i="64"/>
  <c r="E246" i="64"/>
  <c r="G246" i="64" s="1"/>
  <c r="J246" i="64" s="1"/>
  <c r="G245" i="64"/>
  <c r="J245" i="64" s="1"/>
  <c r="E244" i="64"/>
  <c r="J243" i="64"/>
  <c r="G243" i="64"/>
  <c r="I242" i="64"/>
  <c r="I235" i="64" s="1"/>
  <c r="H242" i="64"/>
  <c r="H235" i="64" s="1"/>
  <c r="G242" i="64"/>
  <c r="J242" i="64" s="1"/>
  <c r="F242" i="64"/>
  <c r="E242" i="64"/>
  <c r="J241" i="64"/>
  <c r="G241" i="64"/>
  <c r="G240" i="64"/>
  <c r="J240" i="64" s="1"/>
  <c r="G239" i="64"/>
  <c r="J239" i="64" s="1"/>
  <c r="J238" i="64"/>
  <c r="G238" i="64"/>
  <c r="G237" i="64"/>
  <c r="J237" i="64" s="1"/>
  <c r="I236" i="64"/>
  <c r="H236" i="64"/>
  <c r="F236" i="64"/>
  <c r="E236" i="64"/>
  <c r="G236" i="64" s="1"/>
  <c r="J236" i="64" s="1"/>
  <c r="F235" i="64"/>
  <c r="E235" i="64"/>
  <c r="G235" i="64" s="1"/>
  <c r="G234" i="64"/>
  <c r="J234" i="64" s="1"/>
  <c r="I233" i="64"/>
  <c r="H233" i="64"/>
  <c r="F233" i="64"/>
  <c r="E233" i="64"/>
  <c r="G233" i="64" s="1"/>
  <c r="J233" i="64" s="1"/>
  <c r="G232" i="64"/>
  <c r="J232" i="64" s="1"/>
  <c r="J231" i="64"/>
  <c r="G231" i="64"/>
  <c r="G230" i="64"/>
  <c r="J230" i="64" s="1"/>
  <c r="G229" i="64"/>
  <c r="J229" i="64" s="1"/>
  <c r="I228" i="64"/>
  <c r="H228" i="64"/>
  <c r="F228" i="64"/>
  <c r="E228" i="64"/>
  <c r="G228" i="64" s="1"/>
  <c r="J228" i="64" s="1"/>
  <c r="G227" i="64"/>
  <c r="J227" i="64" s="1"/>
  <c r="J226" i="64"/>
  <c r="I226" i="64"/>
  <c r="H226" i="64"/>
  <c r="F226" i="64"/>
  <c r="E226" i="64"/>
  <c r="G226" i="64" s="1"/>
  <c r="J225" i="64"/>
  <c r="G225" i="64"/>
  <c r="I224" i="64"/>
  <c r="H224" i="64"/>
  <c r="F224" i="64"/>
  <c r="E224" i="64"/>
  <c r="G224" i="64" s="1"/>
  <c r="J224" i="64" s="1"/>
  <c r="G223" i="64"/>
  <c r="J223" i="64" s="1"/>
  <c r="I222" i="64"/>
  <c r="I217" i="64" s="1"/>
  <c r="H222" i="64"/>
  <c r="H217" i="64" s="1"/>
  <c r="F222" i="64"/>
  <c r="G222" i="64" s="1"/>
  <c r="J222" i="64" s="1"/>
  <c r="E222" i="64"/>
  <c r="G221" i="64"/>
  <c r="J221" i="64" s="1"/>
  <c r="I220" i="64"/>
  <c r="H220" i="64"/>
  <c r="F220" i="64"/>
  <c r="E220" i="64"/>
  <c r="G220" i="64" s="1"/>
  <c r="J220" i="64" s="1"/>
  <c r="G219" i="64"/>
  <c r="J219" i="64" s="1"/>
  <c r="I218" i="64"/>
  <c r="H218" i="64"/>
  <c r="F218" i="64"/>
  <c r="E218" i="64"/>
  <c r="G216" i="64"/>
  <c r="J216" i="64" s="1"/>
  <c r="I215" i="64"/>
  <c r="H215" i="64"/>
  <c r="G215" i="64"/>
  <c r="J215" i="64" s="1"/>
  <c r="F215" i="64"/>
  <c r="E215" i="64"/>
  <c r="G214" i="64"/>
  <c r="J214" i="64" s="1"/>
  <c r="G213" i="64"/>
  <c r="J213" i="64" s="1"/>
  <c r="I212" i="64"/>
  <c r="I207" i="64" s="1"/>
  <c r="H212" i="64"/>
  <c r="H207" i="64" s="1"/>
  <c r="F212" i="64"/>
  <c r="G212" i="64" s="1"/>
  <c r="J212" i="64" s="1"/>
  <c r="E212" i="64"/>
  <c r="G211" i="64"/>
  <c r="J211" i="64" s="1"/>
  <c r="G210" i="64"/>
  <c r="G209" i="64"/>
  <c r="J208" i="64"/>
  <c r="I208" i="64"/>
  <c r="H208" i="64"/>
  <c r="G208" i="64"/>
  <c r="F208" i="64"/>
  <c r="F207" i="64" s="1"/>
  <c r="E208" i="64"/>
  <c r="E207" i="64"/>
  <c r="G206" i="64"/>
  <c r="J206" i="64" s="1"/>
  <c r="J205" i="64"/>
  <c r="G205" i="64"/>
  <c r="I204" i="64"/>
  <c r="H204" i="64"/>
  <c r="G204" i="64"/>
  <c r="F204" i="64"/>
  <c r="E204" i="64"/>
  <c r="G203" i="64"/>
  <c r="J203" i="64" s="1"/>
  <c r="G202" i="64"/>
  <c r="J202" i="64" s="1"/>
  <c r="I201" i="64"/>
  <c r="H201" i="64"/>
  <c r="F201" i="64"/>
  <c r="E201" i="64"/>
  <c r="G201" i="64" s="1"/>
  <c r="J201" i="64" s="1"/>
  <c r="G200" i="64"/>
  <c r="J200" i="64" s="1"/>
  <c r="J199" i="64"/>
  <c r="G199" i="64"/>
  <c r="G198" i="64"/>
  <c r="J198" i="64" s="1"/>
  <c r="G197" i="64"/>
  <c r="J197" i="64" s="1"/>
  <c r="I196" i="64"/>
  <c r="H196" i="64"/>
  <c r="F196" i="64"/>
  <c r="F185" i="64" s="1"/>
  <c r="E196" i="64"/>
  <c r="G195" i="64"/>
  <c r="J195" i="64" s="1"/>
  <c r="I194" i="64"/>
  <c r="H194" i="64"/>
  <c r="F194" i="64"/>
  <c r="E194" i="64"/>
  <c r="G194" i="64" s="1"/>
  <c r="J194" i="64" s="1"/>
  <c r="J193" i="64"/>
  <c r="G193" i="64"/>
  <c r="I192" i="64"/>
  <c r="H192" i="64"/>
  <c r="F192" i="64"/>
  <c r="G192" i="64" s="1"/>
  <c r="J192" i="64" s="1"/>
  <c r="E192" i="64"/>
  <c r="G191" i="64"/>
  <c r="J191" i="64" s="1"/>
  <c r="G190" i="64"/>
  <c r="J190" i="64" s="1"/>
  <c r="G189" i="64"/>
  <c r="J189" i="64" s="1"/>
  <c r="I188" i="64"/>
  <c r="I185" i="64" s="1"/>
  <c r="H188" i="64"/>
  <c r="H185" i="64" s="1"/>
  <c r="F188" i="64"/>
  <c r="E188" i="64"/>
  <c r="G188" i="64" s="1"/>
  <c r="J188" i="64" s="1"/>
  <c r="J187" i="64"/>
  <c r="G187" i="64"/>
  <c r="I186" i="64"/>
  <c r="H186" i="64"/>
  <c r="F186" i="64"/>
  <c r="G186" i="64" s="1"/>
  <c r="E186" i="64"/>
  <c r="G184" i="64"/>
  <c r="J184" i="64" s="1"/>
  <c r="G183" i="64"/>
  <c r="J183" i="64" s="1"/>
  <c r="J182" i="64"/>
  <c r="G182" i="64"/>
  <c r="I181" i="64"/>
  <c r="H181" i="64"/>
  <c r="F181" i="64"/>
  <c r="E181" i="64"/>
  <c r="G181" i="64" s="1"/>
  <c r="J181" i="64" s="1"/>
  <c r="J180" i="64"/>
  <c r="G180" i="64"/>
  <c r="I179" i="64"/>
  <c r="H179" i="64"/>
  <c r="F179" i="64"/>
  <c r="E179" i="64"/>
  <c r="G179" i="64" s="1"/>
  <c r="J179" i="64" s="1"/>
  <c r="G178" i="64"/>
  <c r="J178" i="64" s="1"/>
  <c r="I177" i="64"/>
  <c r="I172" i="64" s="1"/>
  <c r="H177" i="64"/>
  <c r="H172" i="64" s="1"/>
  <c r="F177" i="64"/>
  <c r="G177" i="64" s="1"/>
  <c r="J177" i="64" s="1"/>
  <c r="E177" i="64"/>
  <c r="G176" i="64"/>
  <c r="J176" i="64" s="1"/>
  <c r="I175" i="64"/>
  <c r="H175" i="64"/>
  <c r="F175" i="64"/>
  <c r="E175" i="64"/>
  <c r="G175" i="64" s="1"/>
  <c r="J175" i="64" s="1"/>
  <c r="G174" i="64"/>
  <c r="J174" i="64" s="1"/>
  <c r="I173" i="64"/>
  <c r="H173" i="64"/>
  <c r="F173" i="64"/>
  <c r="E173" i="64"/>
  <c r="E172" i="64" s="1"/>
  <c r="G171" i="64"/>
  <c r="J171" i="64" s="1"/>
  <c r="I170" i="64"/>
  <c r="H170" i="64"/>
  <c r="F170" i="64"/>
  <c r="E170" i="64"/>
  <c r="G170" i="64" s="1"/>
  <c r="J170" i="64" s="1"/>
  <c r="G169" i="64"/>
  <c r="J169" i="64" s="1"/>
  <c r="J168" i="64" s="1"/>
  <c r="I168" i="64"/>
  <c r="H168" i="64"/>
  <c r="G168" i="64"/>
  <c r="F168" i="64"/>
  <c r="E168" i="64"/>
  <c r="J167" i="64"/>
  <c r="J166" i="64" s="1"/>
  <c r="G167" i="64"/>
  <c r="I166" i="64"/>
  <c r="H166" i="64"/>
  <c r="G166" i="64"/>
  <c r="F166" i="64"/>
  <c r="E166" i="64"/>
  <c r="G165" i="64"/>
  <c r="J165" i="64" s="1"/>
  <c r="G164" i="64"/>
  <c r="J164" i="64" s="1"/>
  <c r="I163" i="64"/>
  <c r="H163" i="64"/>
  <c r="F163" i="64"/>
  <c r="E163" i="64"/>
  <c r="G163" i="64" s="1"/>
  <c r="J163" i="64" s="1"/>
  <c r="G162" i="64"/>
  <c r="J162" i="64" s="1"/>
  <c r="I161" i="64"/>
  <c r="H161" i="64"/>
  <c r="F161" i="64"/>
  <c r="E161" i="64"/>
  <c r="G161" i="64" s="1"/>
  <c r="J161" i="64" s="1"/>
  <c r="J160" i="64"/>
  <c r="G160" i="64"/>
  <c r="I159" i="64"/>
  <c r="I155" i="64" s="1"/>
  <c r="H159" i="64"/>
  <c r="H155" i="64" s="1"/>
  <c r="G159" i="64"/>
  <c r="F159" i="64"/>
  <c r="E159" i="64"/>
  <c r="G158" i="64"/>
  <c r="J158" i="64" s="1"/>
  <c r="G157" i="64"/>
  <c r="J157" i="64" s="1"/>
  <c r="I156" i="64"/>
  <c r="H156" i="64"/>
  <c r="F156" i="64"/>
  <c r="E156" i="64"/>
  <c r="G156" i="64" s="1"/>
  <c r="J156" i="64" s="1"/>
  <c r="G153" i="64"/>
  <c r="J153" i="64" s="1"/>
  <c r="G152" i="64"/>
  <c r="J152" i="64" s="1"/>
  <c r="I151" i="64"/>
  <c r="H151" i="64"/>
  <c r="F151" i="64"/>
  <c r="E151" i="64"/>
  <c r="G151" i="64" s="1"/>
  <c r="J151" i="64" s="1"/>
  <c r="J150" i="64"/>
  <c r="G150" i="64"/>
  <c r="I149" i="64"/>
  <c r="H149" i="64"/>
  <c r="F149" i="64"/>
  <c r="E149" i="64"/>
  <c r="G149" i="64" s="1"/>
  <c r="J149" i="64" s="1"/>
  <c r="G148" i="64"/>
  <c r="J148" i="64" s="1"/>
  <c r="G147" i="64"/>
  <c r="J147" i="64" s="1"/>
  <c r="G146" i="64"/>
  <c r="I145" i="64"/>
  <c r="H145" i="64"/>
  <c r="F145" i="64"/>
  <c r="E145" i="64"/>
  <c r="J144" i="64"/>
  <c r="G144" i="64"/>
  <c r="I143" i="64"/>
  <c r="H143" i="64"/>
  <c r="G143" i="64"/>
  <c r="J143" i="64" s="1"/>
  <c r="F143" i="64"/>
  <c r="E143" i="64"/>
  <c r="G142" i="64"/>
  <c r="J142" i="64" s="1"/>
  <c r="I141" i="64"/>
  <c r="H141" i="64"/>
  <c r="G141" i="64"/>
  <c r="J141" i="64" s="1"/>
  <c r="F141" i="64"/>
  <c r="E141" i="64"/>
  <c r="G140" i="64"/>
  <c r="J140" i="64" s="1"/>
  <c r="I139" i="64"/>
  <c r="H139" i="64"/>
  <c r="J139" i="64" s="1"/>
  <c r="G139" i="64"/>
  <c r="F139" i="64"/>
  <c r="E139" i="64"/>
  <c r="G138" i="64"/>
  <c r="J138" i="64" s="1"/>
  <c r="G137" i="64"/>
  <c r="J137" i="64" s="1"/>
  <c r="G136" i="64"/>
  <c r="J136" i="64" s="1"/>
  <c r="I135" i="64"/>
  <c r="H135" i="64"/>
  <c r="H134" i="64" s="1"/>
  <c r="G135" i="64"/>
  <c r="F135" i="64"/>
  <c r="F134" i="64" s="1"/>
  <c r="E135" i="64"/>
  <c r="G133" i="64"/>
  <c r="J133" i="64" s="1"/>
  <c r="I132" i="64"/>
  <c r="I128" i="64" s="1"/>
  <c r="H132" i="64"/>
  <c r="H128" i="64" s="1"/>
  <c r="G132" i="64"/>
  <c r="J132" i="64" s="1"/>
  <c r="F132" i="64"/>
  <c r="F128" i="64" s="1"/>
  <c r="E132" i="64"/>
  <c r="G131" i="64"/>
  <c r="J131" i="64" s="1"/>
  <c r="G130" i="64"/>
  <c r="G129" i="64" s="1"/>
  <c r="J129" i="64"/>
  <c r="I129" i="64"/>
  <c r="H129" i="64"/>
  <c r="F129" i="64"/>
  <c r="E129" i="64"/>
  <c r="E128" i="64" s="1"/>
  <c r="G128" i="64"/>
  <c r="J128" i="64" s="1"/>
  <c r="G127" i="64"/>
  <c r="J127" i="64" s="1"/>
  <c r="I126" i="64"/>
  <c r="H126" i="64"/>
  <c r="F126" i="64"/>
  <c r="E126" i="64"/>
  <c r="G126" i="64" s="1"/>
  <c r="J126" i="64" s="1"/>
  <c r="J125" i="64"/>
  <c r="G125" i="64"/>
  <c r="G124" i="64"/>
  <c r="J124" i="64" s="1"/>
  <c r="G123" i="64"/>
  <c r="J123" i="64" s="1"/>
  <c r="J122" i="64"/>
  <c r="I121" i="64"/>
  <c r="H121" i="64"/>
  <c r="H116" i="64" s="1"/>
  <c r="G121" i="64"/>
  <c r="J121" i="64" s="1"/>
  <c r="F121" i="64"/>
  <c r="F116" i="64" s="1"/>
  <c r="E121" i="64"/>
  <c r="E116" i="64" s="1"/>
  <c r="G116" i="64" s="1"/>
  <c r="J116" i="64" s="1"/>
  <c r="G120" i="64"/>
  <c r="J120" i="64" s="1"/>
  <c r="G119" i="64"/>
  <c r="J119" i="64" s="1"/>
  <c r="G118" i="64"/>
  <c r="G117" i="64" s="1"/>
  <c r="J117" i="64"/>
  <c r="I117" i="64"/>
  <c r="H117" i="64"/>
  <c r="F117" i="64"/>
  <c r="E117" i="64"/>
  <c r="I116" i="64"/>
  <c r="G115" i="64"/>
  <c r="J115" i="64" s="1"/>
  <c r="G114" i="64"/>
  <c r="J114" i="64" s="1"/>
  <c r="I113" i="64"/>
  <c r="I112" i="64" s="1"/>
  <c r="H113" i="64"/>
  <c r="H112" i="64" s="1"/>
  <c r="F113" i="64"/>
  <c r="E113" i="64"/>
  <c r="G113" i="64" s="1"/>
  <c r="J113" i="64" s="1"/>
  <c r="F112" i="64"/>
  <c r="E112" i="64"/>
  <c r="G112" i="64" s="1"/>
  <c r="J112" i="64" s="1"/>
  <c r="G111" i="64"/>
  <c r="J111" i="64" s="1"/>
  <c r="I110" i="64"/>
  <c r="H110" i="64"/>
  <c r="F110" i="64"/>
  <c r="E110" i="64"/>
  <c r="G110" i="64" s="1"/>
  <c r="J110" i="64" s="1"/>
  <c r="G109" i="64"/>
  <c r="J109" i="64" s="1"/>
  <c r="J108" i="64"/>
  <c r="I108" i="64"/>
  <c r="H108" i="64"/>
  <c r="G108" i="64"/>
  <c r="F108" i="64"/>
  <c r="E108" i="64"/>
  <c r="G107" i="64"/>
  <c r="J107" i="64" s="1"/>
  <c r="G106" i="64"/>
  <c r="J106" i="64" s="1"/>
  <c r="I105" i="64"/>
  <c r="H105" i="64"/>
  <c r="F105" i="64"/>
  <c r="E105" i="64"/>
  <c r="G105" i="64" s="1"/>
  <c r="J105" i="64" s="1"/>
  <c r="G104" i="64"/>
  <c r="J104" i="64" s="1"/>
  <c r="I103" i="64"/>
  <c r="H103" i="64"/>
  <c r="F103" i="64"/>
  <c r="E103" i="64"/>
  <c r="G103" i="64" s="1"/>
  <c r="J103" i="64" s="1"/>
  <c r="F102" i="64"/>
  <c r="E102" i="64"/>
  <c r="G102" i="64" s="1"/>
  <c r="G101" i="64"/>
  <c r="J101" i="64" s="1"/>
  <c r="G100" i="64"/>
  <c r="J100" i="64" s="1"/>
  <c r="G99" i="64"/>
  <c r="J99" i="64" s="1"/>
  <c r="I98" i="64"/>
  <c r="H98" i="64"/>
  <c r="F98" i="64"/>
  <c r="E98" i="64"/>
  <c r="G98" i="64" s="1"/>
  <c r="J98" i="64" s="1"/>
  <c r="G97" i="64"/>
  <c r="G96" i="64" s="1"/>
  <c r="J96" i="64" s="1"/>
  <c r="I96" i="64"/>
  <c r="H96" i="64"/>
  <c r="F96" i="64"/>
  <c r="E96" i="64"/>
  <c r="G95" i="64"/>
  <c r="J95" i="64" s="1"/>
  <c r="G94" i="64"/>
  <c r="J94" i="64" s="1"/>
  <c r="I93" i="64"/>
  <c r="H93" i="64"/>
  <c r="F93" i="64"/>
  <c r="E93" i="64"/>
  <c r="G93" i="64" s="1"/>
  <c r="J93" i="64" s="1"/>
  <c r="G92" i="64"/>
  <c r="J92" i="64" s="1"/>
  <c r="G91" i="64"/>
  <c r="G90" i="64" s="1"/>
  <c r="J90" i="64" s="1"/>
  <c r="I90" i="64"/>
  <c r="H90" i="64"/>
  <c r="F90" i="64"/>
  <c r="E90" i="64"/>
  <c r="G89" i="64"/>
  <c r="J89" i="64" s="1"/>
  <c r="G88" i="64"/>
  <c r="J88" i="64" s="1"/>
  <c r="I87" i="64"/>
  <c r="H87" i="64"/>
  <c r="F87" i="64"/>
  <c r="E87" i="64"/>
  <c r="G87" i="64" s="1"/>
  <c r="J87" i="64" s="1"/>
  <c r="G86" i="64"/>
  <c r="J86" i="64" s="1"/>
  <c r="G85" i="64"/>
  <c r="J85" i="64" s="1"/>
  <c r="I84" i="64"/>
  <c r="H84" i="64"/>
  <c r="F84" i="64"/>
  <c r="E84" i="64"/>
  <c r="G84" i="64" s="1"/>
  <c r="J84" i="64" s="1"/>
  <c r="G83" i="64"/>
  <c r="J83" i="64" s="1"/>
  <c r="G82" i="64"/>
  <c r="J82" i="64" s="1"/>
  <c r="I81" i="64"/>
  <c r="I80" i="64" s="1"/>
  <c r="H81" i="64"/>
  <c r="H80" i="64" s="1"/>
  <c r="G81" i="64"/>
  <c r="J81" i="64" s="1"/>
  <c r="F81" i="64"/>
  <c r="F80" i="64" s="1"/>
  <c r="E81" i="64"/>
  <c r="G79" i="64"/>
  <c r="J79" i="64" s="1"/>
  <c r="G78" i="64"/>
  <c r="J78" i="64" s="1"/>
  <c r="G77" i="64"/>
  <c r="J77" i="64" s="1"/>
  <c r="G76" i="64"/>
  <c r="J76" i="64" s="1"/>
  <c r="J75" i="64" s="1"/>
  <c r="I75" i="64"/>
  <c r="H75" i="64"/>
  <c r="G75" i="64"/>
  <c r="F75" i="64"/>
  <c r="F74" i="64" s="1"/>
  <c r="E75" i="64"/>
  <c r="E74" i="64" s="1"/>
  <c r="I74" i="64"/>
  <c r="H74" i="64"/>
  <c r="G74" i="64"/>
  <c r="J74" i="64" s="1"/>
  <c r="G73" i="64"/>
  <c r="J73" i="64" s="1"/>
  <c r="G72" i="64"/>
  <c r="J72" i="64" s="1"/>
  <c r="G71" i="64"/>
  <c r="J71" i="64" s="1"/>
  <c r="I70" i="64"/>
  <c r="H70" i="64"/>
  <c r="F70" i="64"/>
  <c r="E70" i="64"/>
  <c r="G70" i="64" s="1"/>
  <c r="J70" i="64" s="1"/>
  <c r="G69" i="64"/>
  <c r="J69" i="64" s="1"/>
  <c r="G68" i="64"/>
  <c r="J68" i="64" s="1"/>
  <c r="I67" i="64"/>
  <c r="I55" i="64" s="1"/>
  <c r="H67" i="64"/>
  <c r="F67" i="64"/>
  <c r="E67" i="64"/>
  <c r="G67" i="64" s="1"/>
  <c r="J67" i="64" s="1"/>
  <c r="J66" i="64"/>
  <c r="G66" i="64"/>
  <c r="I65" i="64"/>
  <c r="H65" i="64"/>
  <c r="F65" i="64"/>
  <c r="E65" i="64"/>
  <c r="G65" i="64" s="1"/>
  <c r="J65" i="64" s="1"/>
  <c r="G64" i="64"/>
  <c r="J64" i="64" s="1"/>
  <c r="I63" i="64"/>
  <c r="H63" i="64"/>
  <c r="G63" i="64"/>
  <c r="J63" i="64" s="1"/>
  <c r="F63" i="64"/>
  <c r="E63" i="64"/>
  <c r="G62" i="64"/>
  <c r="J62" i="64" s="1"/>
  <c r="G61" i="64"/>
  <c r="J61" i="64" s="1"/>
  <c r="G60" i="64"/>
  <c r="J60" i="64" s="1"/>
  <c r="I59" i="64"/>
  <c r="H59" i="64"/>
  <c r="F59" i="64"/>
  <c r="E59" i="64"/>
  <c r="G59" i="64" s="1"/>
  <c r="G58" i="64"/>
  <c r="H58" i="64" s="1"/>
  <c r="H56" i="64" s="1"/>
  <c r="G57" i="64"/>
  <c r="J57" i="64" s="1"/>
  <c r="I56" i="64"/>
  <c r="F56" i="64"/>
  <c r="E56" i="64"/>
  <c r="G56" i="64" s="1"/>
  <c r="J56" i="64" s="1"/>
  <c r="E55" i="64"/>
  <c r="G53" i="64"/>
  <c r="J53" i="64" s="1"/>
  <c r="G52" i="64"/>
  <c r="J52" i="64" s="1"/>
  <c r="J51" i="64"/>
  <c r="I51" i="64"/>
  <c r="H51" i="64"/>
  <c r="G51" i="64"/>
  <c r="G50" i="64"/>
  <c r="J50" i="64" s="1"/>
  <c r="J49" i="64"/>
  <c r="J48" i="64" s="1"/>
  <c r="G49" i="64"/>
  <c r="I48" i="64"/>
  <c r="H48" i="64"/>
  <c r="H47" i="64" s="1"/>
  <c r="G48" i="64"/>
  <c r="F48" i="64"/>
  <c r="F47" i="64" s="1"/>
  <c r="E48" i="64"/>
  <c r="E47" i="64" s="1"/>
  <c r="G47" i="64" s="1"/>
  <c r="J47" i="64"/>
  <c r="I47" i="64"/>
  <c r="J46" i="64"/>
  <c r="G46" i="64"/>
  <c r="I45" i="64"/>
  <c r="H45" i="64"/>
  <c r="F45" i="64"/>
  <c r="G45" i="64" s="1"/>
  <c r="J45" i="64" s="1"/>
  <c r="E45" i="64"/>
  <c r="G44" i="64"/>
  <c r="J44" i="64" s="1"/>
  <c r="G43" i="64"/>
  <c r="J43" i="64" s="1"/>
  <c r="G42" i="64"/>
  <c r="J42" i="64" s="1"/>
  <c r="G41" i="64"/>
  <c r="J41" i="64" s="1"/>
  <c r="I40" i="64"/>
  <c r="I38" i="64" s="1"/>
  <c r="H40" i="64"/>
  <c r="F40" i="64"/>
  <c r="E40" i="64"/>
  <c r="J39" i="64"/>
  <c r="G39" i="64"/>
  <c r="H38" i="64"/>
  <c r="E38" i="64"/>
  <c r="G37" i="64"/>
  <c r="J37" i="64" s="1"/>
  <c r="G36" i="64"/>
  <c r="J36" i="64" s="1"/>
  <c r="G35" i="64"/>
  <c r="J35" i="64" s="1"/>
  <c r="I34" i="64"/>
  <c r="I33" i="64" s="1"/>
  <c r="H34" i="64"/>
  <c r="H33" i="64" s="1"/>
  <c r="G34" i="64"/>
  <c r="J34" i="64" s="1"/>
  <c r="F34" i="64"/>
  <c r="F33" i="64" s="1"/>
  <c r="G33" i="64" s="1"/>
  <c r="E34" i="64"/>
  <c r="E33" i="64" s="1"/>
  <c r="G32" i="64"/>
  <c r="J32" i="64" s="1"/>
  <c r="G31" i="64"/>
  <c r="J31" i="64" s="1"/>
  <c r="I30" i="64"/>
  <c r="H30" i="64"/>
  <c r="F30" i="64"/>
  <c r="E30" i="64"/>
  <c r="G30" i="64" s="1"/>
  <c r="J30" i="64" s="1"/>
  <c r="G29" i="64"/>
  <c r="J29" i="64" s="1"/>
  <c r="J28" i="64"/>
  <c r="G28" i="64"/>
  <c r="G27" i="64"/>
  <c r="J27" i="64" s="1"/>
  <c r="G26" i="64"/>
  <c r="J26" i="64" s="1"/>
  <c r="J25" i="64"/>
  <c r="G25" i="64"/>
  <c r="I24" i="64"/>
  <c r="H24" i="64"/>
  <c r="F24" i="64"/>
  <c r="E24" i="64"/>
  <c r="G23" i="64"/>
  <c r="J23" i="64" s="1"/>
  <c r="I22" i="64"/>
  <c r="H22" i="64"/>
  <c r="F22" i="64"/>
  <c r="G21" i="64"/>
  <c r="J21" i="64" s="1"/>
  <c r="G20" i="64"/>
  <c r="J20" i="64" s="1"/>
  <c r="I19" i="64"/>
  <c r="H19" i="64"/>
  <c r="F19" i="64"/>
  <c r="F17" i="64" s="1"/>
  <c r="E19" i="64"/>
  <c r="E17" i="64" s="1"/>
  <c r="G17" i="64" s="1"/>
  <c r="J17" i="64" s="1"/>
  <c r="G18" i="64"/>
  <c r="J18" i="64" s="1"/>
  <c r="I17" i="64"/>
  <c r="H17" i="64"/>
  <c r="J16" i="64"/>
  <c r="G16" i="64"/>
  <c r="G15" i="64"/>
  <c r="J15" i="64" s="1"/>
  <c r="I14" i="64"/>
  <c r="H14" i="64"/>
  <c r="F14" i="64"/>
  <c r="E14" i="64"/>
  <c r="G14" i="64" s="1"/>
  <c r="J14" i="64" s="1"/>
  <c r="I13" i="64"/>
  <c r="H13" i="64"/>
  <c r="F13" i="64"/>
  <c r="G15" i="60"/>
  <c r="J433" i="63"/>
  <c r="H433" i="63"/>
  <c r="G433" i="63"/>
  <c r="F433" i="63"/>
  <c r="E433" i="63"/>
  <c r="G431" i="63"/>
  <c r="J431" i="63" s="1"/>
  <c r="I430" i="63"/>
  <c r="I429" i="63" s="1"/>
  <c r="H430" i="63"/>
  <c r="H429" i="63" s="1"/>
  <c r="F430" i="63"/>
  <c r="F429" i="63" s="1"/>
  <c r="E430" i="63"/>
  <c r="E429" i="63" s="1"/>
  <c r="G429" i="63" s="1"/>
  <c r="J429" i="63"/>
  <c r="G428" i="63"/>
  <c r="J428" i="63" s="1"/>
  <c r="I427" i="63"/>
  <c r="H427" i="63"/>
  <c r="F427" i="63"/>
  <c r="E427" i="63"/>
  <c r="G427" i="63" s="1"/>
  <c r="J427" i="63" s="1"/>
  <c r="G426" i="63"/>
  <c r="J426" i="63" s="1"/>
  <c r="I425" i="63"/>
  <c r="H425" i="63"/>
  <c r="F425" i="63"/>
  <c r="G425" i="63" s="1"/>
  <c r="J425" i="63" s="1"/>
  <c r="E425" i="63"/>
  <c r="G424" i="63"/>
  <c r="J424" i="63" s="1"/>
  <c r="I423" i="63"/>
  <c r="H423" i="63"/>
  <c r="F423" i="63"/>
  <c r="E423" i="63"/>
  <c r="G423" i="63" s="1"/>
  <c r="J423" i="63" s="1"/>
  <c r="G422" i="63"/>
  <c r="J422" i="63" s="1"/>
  <c r="G421" i="63"/>
  <c r="J421" i="63" s="1"/>
  <c r="I420" i="63"/>
  <c r="I419" i="63" s="1"/>
  <c r="H420" i="63"/>
  <c r="H419" i="63" s="1"/>
  <c r="G420" i="63"/>
  <c r="J420" i="63" s="1"/>
  <c r="F420" i="63"/>
  <c r="F419" i="63" s="1"/>
  <c r="E420" i="63"/>
  <c r="E419" i="63" s="1"/>
  <c r="G418" i="63"/>
  <c r="J418" i="63" s="1"/>
  <c r="G417" i="63"/>
  <c r="J417" i="63" s="1"/>
  <c r="I416" i="63"/>
  <c r="H416" i="63"/>
  <c r="F416" i="63"/>
  <c r="E416" i="63"/>
  <c r="G414" i="63"/>
  <c r="J414" i="63" s="1"/>
  <c r="I413" i="63"/>
  <c r="H413" i="63"/>
  <c r="F413" i="63"/>
  <c r="E413" i="63"/>
  <c r="G413" i="63" s="1"/>
  <c r="J413" i="63" s="1"/>
  <c r="G412" i="63"/>
  <c r="J412" i="63" s="1"/>
  <c r="I411" i="63"/>
  <c r="I410" i="63" s="1"/>
  <c r="H411" i="63"/>
  <c r="H410" i="63" s="1"/>
  <c r="F411" i="63"/>
  <c r="E411" i="63"/>
  <c r="G411" i="63" s="1"/>
  <c r="J411" i="63" s="1"/>
  <c r="G409" i="63"/>
  <c r="J409" i="63" s="1"/>
  <c r="G408" i="63"/>
  <c r="J408" i="63" s="1"/>
  <c r="I407" i="63"/>
  <c r="H407" i="63"/>
  <c r="F407" i="63"/>
  <c r="E407" i="63"/>
  <c r="G407" i="63" s="1"/>
  <c r="J407" i="63" s="1"/>
  <c r="G406" i="63"/>
  <c r="J406" i="63" s="1"/>
  <c r="G405" i="63"/>
  <c r="J405" i="63" s="1"/>
  <c r="G404" i="63"/>
  <c r="J404" i="63" s="1"/>
  <c r="J403" i="63"/>
  <c r="G403" i="63"/>
  <c r="G402" i="63"/>
  <c r="J402" i="63" s="1"/>
  <c r="G401" i="63"/>
  <c r="J401" i="63" s="1"/>
  <c r="G400" i="63"/>
  <c r="J400" i="63" s="1"/>
  <c r="G399" i="63"/>
  <c r="J399" i="63" s="1"/>
  <c r="I398" i="63"/>
  <c r="H398" i="63"/>
  <c r="F398" i="63"/>
  <c r="E398" i="63"/>
  <c r="G398" i="63" s="1"/>
  <c r="J398" i="63" s="1"/>
  <c r="G397" i="63"/>
  <c r="J397" i="63" s="1"/>
  <c r="G396" i="63"/>
  <c r="J396" i="63" s="1"/>
  <c r="J395" i="63"/>
  <c r="G395" i="63"/>
  <c r="G394" i="63"/>
  <c r="J394" i="63" s="1"/>
  <c r="I393" i="63"/>
  <c r="H393" i="63"/>
  <c r="G393" i="63"/>
  <c r="J393" i="63" s="1"/>
  <c r="F393" i="63"/>
  <c r="E393" i="63"/>
  <c r="G392" i="63"/>
  <c r="J392" i="63" s="1"/>
  <c r="G391" i="63"/>
  <c r="J391" i="63" s="1"/>
  <c r="I390" i="63"/>
  <c r="H390" i="63"/>
  <c r="F390" i="63"/>
  <c r="E390" i="63"/>
  <c r="G390" i="63" s="1"/>
  <c r="J390" i="63" s="1"/>
  <c r="J389" i="63"/>
  <c r="G389" i="63"/>
  <c r="G388" i="63"/>
  <c r="J388" i="63" s="1"/>
  <c r="I387" i="63"/>
  <c r="H387" i="63"/>
  <c r="F387" i="63"/>
  <c r="E387" i="63"/>
  <c r="G387" i="63" s="1"/>
  <c r="J387" i="63" s="1"/>
  <c r="J386" i="63"/>
  <c r="G386" i="63"/>
  <c r="G385" i="63"/>
  <c r="J385" i="63" s="1"/>
  <c r="I384" i="63"/>
  <c r="H384" i="63"/>
  <c r="F384" i="63"/>
  <c r="E384" i="63"/>
  <c r="G384" i="63" s="1"/>
  <c r="J384" i="63" s="1"/>
  <c r="J383" i="63"/>
  <c r="G383" i="63"/>
  <c r="G382" i="63"/>
  <c r="J382" i="63" s="1"/>
  <c r="I381" i="63"/>
  <c r="H381" i="63"/>
  <c r="F381" i="63"/>
  <c r="E381" i="63"/>
  <c r="G381" i="63" s="1"/>
  <c r="J381" i="63" s="1"/>
  <c r="G380" i="63"/>
  <c r="G379" i="63"/>
  <c r="J379" i="63" s="1"/>
  <c r="I378" i="63"/>
  <c r="H378" i="63"/>
  <c r="F378" i="63"/>
  <c r="E378" i="63"/>
  <c r="J377" i="63"/>
  <c r="G377" i="63"/>
  <c r="G376" i="63"/>
  <c r="J376" i="63" s="1"/>
  <c r="I375" i="63"/>
  <c r="H375" i="63"/>
  <c r="F375" i="63"/>
  <c r="E375" i="63"/>
  <c r="G375" i="63" s="1"/>
  <c r="J375" i="63" s="1"/>
  <c r="G374" i="63"/>
  <c r="J374" i="63" s="1"/>
  <c r="G373" i="63"/>
  <c r="G372" i="63" s="1"/>
  <c r="I372" i="63"/>
  <c r="H372" i="63"/>
  <c r="F372" i="63"/>
  <c r="F365" i="63" s="1"/>
  <c r="F364" i="63" s="1"/>
  <c r="E372" i="63"/>
  <c r="E365" i="63" s="1"/>
  <c r="E364" i="63" s="1"/>
  <c r="G371" i="63"/>
  <c r="J371" i="63" s="1"/>
  <c r="J370" i="63" s="1"/>
  <c r="I370" i="63"/>
  <c r="H370" i="63"/>
  <c r="G370" i="63"/>
  <c r="F370" i="63"/>
  <c r="E370" i="63"/>
  <c r="G369" i="63"/>
  <c r="J369" i="63" s="1"/>
  <c r="G368" i="63"/>
  <c r="J368" i="63" s="1"/>
  <c r="I367" i="63"/>
  <c r="I366" i="63" s="1"/>
  <c r="H367" i="63"/>
  <c r="H366" i="63" s="1"/>
  <c r="G367" i="63"/>
  <c r="J367" i="63" s="1"/>
  <c r="F367" i="63"/>
  <c r="F366" i="63" s="1"/>
  <c r="E367" i="63"/>
  <c r="E366" i="63" s="1"/>
  <c r="G366" i="63" s="1"/>
  <c r="G363" i="63"/>
  <c r="J363" i="63" s="1"/>
  <c r="G362" i="63"/>
  <c r="J362" i="63" s="1"/>
  <c r="J361" i="63"/>
  <c r="G361" i="63"/>
  <c r="I360" i="63"/>
  <c r="H360" i="63"/>
  <c r="F360" i="63"/>
  <c r="E360" i="63"/>
  <c r="G360" i="63" s="1"/>
  <c r="J360" i="63" s="1"/>
  <c r="I359" i="63"/>
  <c r="H359" i="63"/>
  <c r="F359" i="63"/>
  <c r="E359" i="63"/>
  <c r="G359" i="63" s="1"/>
  <c r="J359" i="63" s="1"/>
  <c r="G358" i="63"/>
  <c r="J358" i="63" s="1"/>
  <c r="J357" i="63"/>
  <c r="G357" i="63"/>
  <c r="G356" i="63"/>
  <c r="J356" i="63" s="1"/>
  <c r="J355" i="63"/>
  <c r="G355" i="63"/>
  <c r="I354" i="63"/>
  <c r="H354" i="63"/>
  <c r="F354" i="63"/>
  <c r="E354" i="63"/>
  <c r="G354" i="63" s="1"/>
  <c r="J354" i="63" s="1"/>
  <c r="I353" i="63"/>
  <c r="H353" i="63"/>
  <c r="F353" i="63"/>
  <c r="E353" i="63"/>
  <c r="G353" i="63" s="1"/>
  <c r="J353" i="63" s="1"/>
  <c r="G352" i="63"/>
  <c r="J352" i="63" s="1"/>
  <c r="I351" i="63"/>
  <c r="I338" i="63" s="1"/>
  <c r="H351" i="63"/>
  <c r="H338" i="63" s="1"/>
  <c r="G351" i="63"/>
  <c r="J351" i="63" s="1"/>
  <c r="F351" i="63"/>
  <c r="E351" i="63"/>
  <c r="G350" i="63"/>
  <c r="J350" i="63" s="1"/>
  <c r="G349" i="63"/>
  <c r="J349" i="63" s="1"/>
  <c r="J348" i="63" s="1"/>
  <c r="I348" i="63"/>
  <c r="H348" i="63"/>
  <c r="G348" i="63"/>
  <c r="F348" i="63"/>
  <c r="E348" i="63"/>
  <c r="G347" i="63"/>
  <c r="J347" i="63" s="1"/>
  <c r="I346" i="63"/>
  <c r="H346" i="63"/>
  <c r="F346" i="63"/>
  <c r="E346" i="63"/>
  <c r="G346" i="63" s="1"/>
  <c r="J346" i="63" s="1"/>
  <c r="J345" i="63"/>
  <c r="G345" i="63"/>
  <c r="I344" i="63"/>
  <c r="H344" i="63"/>
  <c r="F344" i="63"/>
  <c r="E344" i="63"/>
  <c r="G344" i="63" s="1"/>
  <c r="J344" i="63" s="1"/>
  <c r="G343" i="63"/>
  <c r="J343" i="63" s="1"/>
  <c r="I342" i="63"/>
  <c r="H342" i="63"/>
  <c r="F342" i="63"/>
  <c r="E342" i="63"/>
  <c r="G342" i="63" s="1"/>
  <c r="J342" i="63" s="1"/>
  <c r="G341" i="63"/>
  <c r="J341" i="63" s="1"/>
  <c r="I340" i="63"/>
  <c r="H340" i="63"/>
  <c r="F340" i="63"/>
  <c r="E340" i="63"/>
  <c r="G340" i="63" s="1"/>
  <c r="J340" i="63" s="1"/>
  <c r="G339" i="63"/>
  <c r="J339" i="63" s="1"/>
  <c r="F338" i="63"/>
  <c r="E338" i="63"/>
  <c r="G338" i="63" s="1"/>
  <c r="J337" i="63"/>
  <c r="G337" i="63"/>
  <c r="I336" i="63"/>
  <c r="I335" i="63" s="1"/>
  <c r="H336" i="63"/>
  <c r="H335" i="63" s="1"/>
  <c r="F336" i="63"/>
  <c r="F335" i="63" s="1"/>
  <c r="E336" i="63"/>
  <c r="E335" i="63" s="1"/>
  <c r="G335" i="63" s="1"/>
  <c r="J335" i="63"/>
  <c r="G334" i="63"/>
  <c r="J334" i="63" s="1"/>
  <c r="G333" i="63"/>
  <c r="J333" i="63" s="1"/>
  <c r="I332" i="63"/>
  <c r="H332" i="63"/>
  <c r="F332" i="63"/>
  <c r="F329" i="63" s="1"/>
  <c r="E332" i="63"/>
  <c r="E329" i="63" s="1"/>
  <c r="G329" i="63" s="1"/>
  <c r="G331" i="63"/>
  <c r="J331" i="63" s="1"/>
  <c r="J330" i="63"/>
  <c r="I330" i="63"/>
  <c r="I329" i="63" s="1"/>
  <c r="H330" i="63"/>
  <c r="F330" i="63"/>
  <c r="E330" i="63"/>
  <c r="G330" i="63" s="1"/>
  <c r="G328" i="63"/>
  <c r="J328" i="63" s="1"/>
  <c r="I327" i="63"/>
  <c r="H327" i="63"/>
  <c r="F327" i="63"/>
  <c r="F326" i="63" s="1"/>
  <c r="E327" i="63"/>
  <c r="E326" i="63" s="1"/>
  <c r="G326" i="63" s="1"/>
  <c r="I326" i="63"/>
  <c r="H326" i="63"/>
  <c r="J326" i="63" s="1"/>
  <c r="G325" i="63"/>
  <c r="J325" i="63" s="1"/>
  <c r="G324" i="63"/>
  <c r="I323" i="63"/>
  <c r="H323" i="63"/>
  <c r="F323" i="63"/>
  <c r="E323" i="63"/>
  <c r="G322" i="63"/>
  <c r="J322" i="63" s="1"/>
  <c r="I321" i="63"/>
  <c r="I320" i="63" s="1"/>
  <c r="H321" i="63"/>
  <c r="H320" i="63" s="1"/>
  <c r="F321" i="63"/>
  <c r="F320" i="63" s="1"/>
  <c r="E321" i="63"/>
  <c r="E320" i="63"/>
  <c r="G320" i="63" s="1"/>
  <c r="J320" i="63" s="1"/>
  <c r="G319" i="63"/>
  <c r="J319" i="63" s="1"/>
  <c r="G318" i="63"/>
  <c r="J318" i="63" s="1"/>
  <c r="I317" i="63"/>
  <c r="H317" i="63"/>
  <c r="F317" i="63"/>
  <c r="E317" i="63"/>
  <c r="G317" i="63" s="1"/>
  <c r="J317" i="63" s="1"/>
  <c r="G316" i="63"/>
  <c r="J316" i="63" s="1"/>
  <c r="J315" i="63"/>
  <c r="G315" i="63"/>
  <c r="I314" i="63"/>
  <c r="H314" i="63"/>
  <c r="F314" i="63"/>
  <c r="E314" i="63"/>
  <c r="G314" i="63" s="1"/>
  <c r="J314" i="63" s="1"/>
  <c r="G313" i="63"/>
  <c r="J313" i="63" s="1"/>
  <c r="I312" i="63"/>
  <c r="H312" i="63"/>
  <c r="F312" i="63"/>
  <c r="E312" i="63"/>
  <c r="E309" i="63" s="1"/>
  <c r="G311" i="63"/>
  <c r="J311" i="63" s="1"/>
  <c r="I310" i="63"/>
  <c r="H310" i="63"/>
  <c r="F310" i="63"/>
  <c r="E310" i="63"/>
  <c r="G310" i="63" s="1"/>
  <c r="J310" i="63" s="1"/>
  <c r="F309" i="63"/>
  <c r="F308" i="63" s="1"/>
  <c r="G307" i="63"/>
  <c r="J307" i="63" s="1"/>
  <c r="J306" i="63"/>
  <c r="I306" i="63"/>
  <c r="H306" i="63"/>
  <c r="F306" i="63"/>
  <c r="E306" i="63"/>
  <c r="G306" i="63" s="1"/>
  <c r="G305" i="63"/>
  <c r="J305" i="63" s="1"/>
  <c r="G304" i="63"/>
  <c r="J304" i="63" s="1"/>
  <c r="I303" i="63"/>
  <c r="I284" i="63" s="1"/>
  <c r="H303" i="63"/>
  <c r="H284" i="63" s="1"/>
  <c r="F303" i="63"/>
  <c r="G303" i="63" s="1"/>
  <c r="J303" i="63" s="1"/>
  <c r="E303" i="63"/>
  <c r="G302" i="63"/>
  <c r="J302" i="63" s="1"/>
  <c r="G301" i="63"/>
  <c r="J301" i="63" s="1"/>
  <c r="G300" i="63"/>
  <c r="J300" i="63" s="1"/>
  <c r="J299" i="63"/>
  <c r="G299" i="63"/>
  <c r="I298" i="63"/>
  <c r="H298" i="63"/>
  <c r="F298" i="63"/>
  <c r="E298" i="63"/>
  <c r="G298" i="63" s="1"/>
  <c r="J298" i="63" s="1"/>
  <c r="G297" i="63"/>
  <c r="J297" i="63" s="1"/>
  <c r="G296" i="63"/>
  <c r="J296" i="63" s="1"/>
  <c r="G295" i="63"/>
  <c r="J295" i="63" s="1"/>
  <c r="G294" i="63"/>
  <c r="J294" i="63" s="1"/>
  <c r="J293" i="63"/>
  <c r="G293" i="63"/>
  <c r="G292" i="63"/>
  <c r="J292" i="63" s="1"/>
  <c r="I291" i="63"/>
  <c r="H291" i="63"/>
  <c r="F291" i="63"/>
  <c r="E291" i="63"/>
  <c r="G291" i="63" s="1"/>
  <c r="J291" i="63" s="1"/>
  <c r="I290" i="63"/>
  <c r="H290" i="63"/>
  <c r="F290" i="63"/>
  <c r="E290" i="63"/>
  <c r="G290" i="63" s="1"/>
  <c r="J290" i="63" s="1"/>
  <c r="G289" i="63"/>
  <c r="J289" i="63" s="1"/>
  <c r="G288" i="63"/>
  <c r="J288" i="63" s="1"/>
  <c r="G287" i="63"/>
  <c r="J287" i="63" s="1"/>
  <c r="G286" i="63"/>
  <c r="J286" i="63" s="1"/>
  <c r="J285" i="63"/>
  <c r="I285" i="63"/>
  <c r="H285" i="63"/>
  <c r="F285" i="63"/>
  <c r="E285" i="63"/>
  <c r="G285" i="63" s="1"/>
  <c r="G283" i="63"/>
  <c r="J283" i="63" s="1"/>
  <c r="G282" i="63"/>
  <c r="J282" i="63" s="1"/>
  <c r="G281" i="63"/>
  <c r="J281" i="63" s="1"/>
  <c r="G280" i="63"/>
  <c r="J280" i="63" s="1"/>
  <c r="J279" i="63"/>
  <c r="G279" i="63"/>
  <c r="I278" i="63"/>
  <c r="H278" i="63"/>
  <c r="F278" i="63"/>
  <c r="E278" i="63"/>
  <c r="G278" i="63" s="1"/>
  <c r="J278" i="63" s="1"/>
  <c r="G277" i="63"/>
  <c r="J277" i="63" s="1"/>
  <c r="J276" i="63"/>
  <c r="G276" i="63"/>
  <c r="G275" i="63"/>
  <c r="J275" i="63" s="1"/>
  <c r="I274" i="63"/>
  <c r="H274" i="63"/>
  <c r="F274" i="63"/>
  <c r="E274" i="63"/>
  <c r="G274" i="63" s="1"/>
  <c r="J274" i="63" s="1"/>
  <c r="J273" i="63"/>
  <c r="G273" i="63"/>
  <c r="G272" i="63"/>
  <c r="J272" i="63" s="1"/>
  <c r="G271" i="63"/>
  <c r="J271" i="63" s="1"/>
  <c r="G270" i="63"/>
  <c r="J270" i="63" s="1"/>
  <c r="G269" i="63"/>
  <c r="J269" i="63" s="1"/>
  <c r="I268" i="63"/>
  <c r="H268" i="63"/>
  <c r="G268" i="63"/>
  <c r="J268" i="63" s="1"/>
  <c r="F268" i="63"/>
  <c r="E268" i="63"/>
  <c r="G267" i="63"/>
  <c r="J267" i="63" s="1"/>
  <c r="G266" i="63"/>
  <c r="J266" i="63" s="1"/>
  <c r="J265" i="63"/>
  <c r="G265" i="63"/>
  <c r="G264" i="63"/>
  <c r="J264" i="63" s="1"/>
  <c r="G263" i="63"/>
  <c r="J263" i="63" s="1"/>
  <c r="G262" i="63"/>
  <c r="J262" i="63" s="1"/>
  <c r="I261" i="63"/>
  <c r="H261" i="63"/>
  <c r="F261" i="63"/>
  <c r="F259" i="63" s="1"/>
  <c r="E261" i="63"/>
  <c r="G260" i="63"/>
  <c r="J260" i="63" s="1"/>
  <c r="G258" i="63"/>
  <c r="J258" i="63" s="1"/>
  <c r="I257" i="63"/>
  <c r="H257" i="63"/>
  <c r="F257" i="63"/>
  <c r="E257" i="63"/>
  <c r="G257" i="63" s="1"/>
  <c r="J257" i="63" s="1"/>
  <c r="G256" i="63"/>
  <c r="J256" i="63" s="1"/>
  <c r="I255" i="63"/>
  <c r="I252" i="63" s="1"/>
  <c r="H255" i="63"/>
  <c r="F255" i="63"/>
  <c r="E255" i="63"/>
  <c r="E252" i="63" s="1"/>
  <c r="G252" i="63" s="1"/>
  <c r="J252" i="63" s="1"/>
  <c r="G254" i="63"/>
  <c r="J254" i="63" s="1"/>
  <c r="I253" i="63"/>
  <c r="H253" i="63"/>
  <c r="F253" i="63"/>
  <c r="E253" i="63"/>
  <c r="G253" i="63" s="1"/>
  <c r="J253" i="63" s="1"/>
  <c r="H252" i="63"/>
  <c r="F252" i="63"/>
  <c r="G251" i="63"/>
  <c r="J251" i="63" s="1"/>
  <c r="I250" i="63"/>
  <c r="H250" i="63"/>
  <c r="F250" i="63"/>
  <c r="E250" i="63"/>
  <c r="G250" i="63" s="1"/>
  <c r="J250" i="63" s="1"/>
  <c r="J249" i="63"/>
  <c r="G249" i="63"/>
  <c r="I248" i="63"/>
  <c r="H248" i="63"/>
  <c r="F248" i="63"/>
  <c r="E248" i="63"/>
  <c r="G248" i="63" s="1"/>
  <c r="J248" i="63" s="1"/>
  <c r="G247" i="63"/>
  <c r="J247" i="63" s="1"/>
  <c r="G246" i="63"/>
  <c r="J246" i="63" s="1"/>
  <c r="I245" i="63"/>
  <c r="I243" i="63" s="1"/>
  <c r="H245" i="63"/>
  <c r="F245" i="63"/>
  <c r="E245" i="63"/>
  <c r="G244" i="63"/>
  <c r="J244" i="63" s="1"/>
  <c r="G242" i="63"/>
  <c r="J242" i="63" s="1"/>
  <c r="I241" i="63"/>
  <c r="I234" i="63" s="1"/>
  <c r="H241" i="63"/>
  <c r="F241" i="63"/>
  <c r="E241" i="63"/>
  <c r="G241" i="63" s="1"/>
  <c r="J241" i="63" s="1"/>
  <c r="G240" i="63"/>
  <c r="J240" i="63" s="1"/>
  <c r="G239" i="63"/>
  <c r="J239" i="63" s="1"/>
  <c r="G238" i="63"/>
  <c r="J238" i="63" s="1"/>
  <c r="J237" i="63"/>
  <c r="G237" i="63"/>
  <c r="G236" i="63"/>
  <c r="J236" i="63" s="1"/>
  <c r="I235" i="63"/>
  <c r="H235" i="63"/>
  <c r="F235" i="63"/>
  <c r="F234" i="63" s="1"/>
  <c r="E235" i="63"/>
  <c r="E234" i="63" s="1"/>
  <c r="G234" i="63" s="1"/>
  <c r="J234" i="63"/>
  <c r="H234" i="63"/>
  <c r="G233" i="63"/>
  <c r="J233" i="63" s="1"/>
  <c r="I232" i="63"/>
  <c r="H232" i="63"/>
  <c r="F232" i="63"/>
  <c r="E232" i="63"/>
  <c r="G232" i="63" s="1"/>
  <c r="J232" i="63" s="1"/>
  <c r="G231" i="63"/>
  <c r="J231" i="63" s="1"/>
  <c r="G230" i="63"/>
  <c r="J230" i="63" s="1"/>
  <c r="G229" i="63"/>
  <c r="J229" i="63" s="1"/>
  <c r="J228" i="63"/>
  <c r="G228" i="63"/>
  <c r="I227" i="63"/>
  <c r="H227" i="63"/>
  <c r="F227" i="63"/>
  <c r="E227" i="63"/>
  <c r="G227" i="63" s="1"/>
  <c r="J227" i="63" s="1"/>
  <c r="G226" i="63"/>
  <c r="J226" i="63" s="1"/>
  <c r="I225" i="63"/>
  <c r="H225" i="63"/>
  <c r="F225" i="63"/>
  <c r="E225" i="63"/>
  <c r="G225" i="63" s="1"/>
  <c r="J225" i="63" s="1"/>
  <c r="G224" i="63"/>
  <c r="J224" i="63" s="1"/>
  <c r="I223" i="63"/>
  <c r="H223" i="63"/>
  <c r="F223" i="63"/>
  <c r="E223" i="63"/>
  <c r="G223" i="63" s="1"/>
  <c r="J223" i="63" s="1"/>
  <c r="G222" i="63"/>
  <c r="J222" i="63" s="1"/>
  <c r="I221" i="63"/>
  <c r="H221" i="63"/>
  <c r="F221" i="63"/>
  <c r="G221" i="63" s="1"/>
  <c r="J221" i="63" s="1"/>
  <c r="E221" i="63"/>
  <c r="G220" i="63"/>
  <c r="J220" i="63" s="1"/>
  <c r="I219" i="63"/>
  <c r="H219" i="63"/>
  <c r="F219" i="63"/>
  <c r="E219" i="63"/>
  <c r="G219" i="63" s="1"/>
  <c r="J219" i="63" s="1"/>
  <c r="G218" i="63"/>
  <c r="J218" i="63" s="1"/>
  <c r="I217" i="63"/>
  <c r="I216" i="63" s="1"/>
  <c r="H217" i="63"/>
  <c r="H216" i="63" s="1"/>
  <c r="F217" i="63"/>
  <c r="F216" i="63" s="1"/>
  <c r="E217" i="63"/>
  <c r="E216" i="63" s="1"/>
  <c r="G216" i="63" s="1"/>
  <c r="J216" i="63"/>
  <c r="G215" i="63"/>
  <c r="J215" i="63" s="1"/>
  <c r="I214" i="63"/>
  <c r="H214" i="63"/>
  <c r="F214" i="63"/>
  <c r="E214" i="63"/>
  <c r="G214" i="63" s="1"/>
  <c r="J214" i="63" s="1"/>
  <c r="G213" i="63"/>
  <c r="J213" i="63" s="1"/>
  <c r="G212" i="63"/>
  <c r="J212" i="63" s="1"/>
  <c r="I211" i="63"/>
  <c r="I206" i="63" s="1"/>
  <c r="H211" i="63"/>
  <c r="H206" i="63" s="1"/>
  <c r="F211" i="63"/>
  <c r="G211" i="63" s="1"/>
  <c r="J211" i="63" s="1"/>
  <c r="E211" i="63"/>
  <c r="G210" i="63"/>
  <c r="J210" i="63" s="1"/>
  <c r="G209" i="63"/>
  <c r="G208" i="63"/>
  <c r="G207" i="63" s="1"/>
  <c r="J207" i="63"/>
  <c r="I207" i="63"/>
  <c r="H207" i="63"/>
  <c r="F207" i="63"/>
  <c r="E207" i="63"/>
  <c r="E206" i="63"/>
  <c r="G205" i="63"/>
  <c r="G203" i="63" s="1"/>
  <c r="J204" i="63"/>
  <c r="G204" i="63"/>
  <c r="I203" i="63"/>
  <c r="H203" i="63"/>
  <c r="F203" i="63"/>
  <c r="E203" i="63"/>
  <c r="G202" i="63"/>
  <c r="J202" i="63" s="1"/>
  <c r="G201" i="63"/>
  <c r="J201" i="63" s="1"/>
  <c r="I200" i="63"/>
  <c r="H200" i="63"/>
  <c r="F200" i="63"/>
  <c r="E200" i="63"/>
  <c r="G200" i="63" s="1"/>
  <c r="J200" i="63" s="1"/>
  <c r="G199" i="63"/>
  <c r="J199" i="63" s="1"/>
  <c r="J198" i="63"/>
  <c r="G198" i="63"/>
  <c r="G197" i="63"/>
  <c r="J197" i="63" s="1"/>
  <c r="G196" i="63"/>
  <c r="J196" i="63" s="1"/>
  <c r="I195" i="63"/>
  <c r="I184" i="63" s="1"/>
  <c r="H195" i="63"/>
  <c r="G195" i="63"/>
  <c r="J195" i="63" s="1"/>
  <c r="F195" i="63"/>
  <c r="E195" i="63"/>
  <c r="G194" i="63"/>
  <c r="J194" i="63" s="1"/>
  <c r="I193" i="63"/>
  <c r="H193" i="63"/>
  <c r="H184" i="63" s="1"/>
  <c r="G193" i="63"/>
  <c r="J193" i="63" s="1"/>
  <c r="F193" i="63"/>
  <c r="E193" i="63"/>
  <c r="J192" i="63"/>
  <c r="G192" i="63"/>
  <c r="I191" i="63"/>
  <c r="H191" i="63"/>
  <c r="F191" i="63"/>
  <c r="E191" i="63"/>
  <c r="G191" i="63" s="1"/>
  <c r="J191" i="63" s="1"/>
  <c r="G190" i="63"/>
  <c r="J190" i="63" s="1"/>
  <c r="G189" i="63"/>
  <c r="J189" i="63" s="1"/>
  <c r="G188" i="63"/>
  <c r="J188" i="63" s="1"/>
  <c r="I187" i="63"/>
  <c r="H187" i="63"/>
  <c r="F187" i="63"/>
  <c r="F184" i="63" s="1"/>
  <c r="E187" i="63"/>
  <c r="G187" i="63" s="1"/>
  <c r="J187" i="63" s="1"/>
  <c r="J186" i="63"/>
  <c r="G186" i="63"/>
  <c r="I185" i="63"/>
  <c r="H185" i="63"/>
  <c r="F185" i="63"/>
  <c r="E185" i="63"/>
  <c r="G185" i="63" s="1"/>
  <c r="J185" i="63" s="1"/>
  <c r="G183" i="63"/>
  <c r="J183" i="63" s="1"/>
  <c r="G182" i="63"/>
  <c r="J182" i="63" s="1"/>
  <c r="G181" i="63"/>
  <c r="J181" i="63" s="1"/>
  <c r="I180" i="63"/>
  <c r="H180" i="63"/>
  <c r="F180" i="63"/>
  <c r="E180" i="63"/>
  <c r="G180" i="63" s="1"/>
  <c r="J180" i="63" s="1"/>
  <c r="G179" i="63"/>
  <c r="J179" i="63" s="1"/>
  <c r="I178" i="63"/>
  <c r="H178" i="63"/>
  <c r="F178" i="63"/>
  <c r="E178" i="63"/>
  <c r="G178" i="63" s="1"/>
  <c r="J178" i="63" s="1"/>
  <c r="G177" i="63"/>
  <c r="J177" i="63" s="1"/>
  <c r="I176" i="63"/>
  <c r="H176" i="63"/>
  <c r="F176" i="63"/>
  <c r="G176" i="63" s="1"/>
  <c r="J176" i="63" s="1"/>
  <c r="E176" i="63"/>
  <c r="G175" i="63"/>
  <c r="J175" i="63" s="1"/>
  <c r="I174" i="63"/>
  <c r="H174" i="63"/>
  <c r="F174" i="63"/>
  <c r="E174" i="63"/>
  <c r="G174" i="63" s="1"/>
  <c r="J174" i="63" s="1"/>
  <c r="G173" i="63"/>
  <c r="J173" i="63" s="1"/>
  <c r="I172" i="63"/>
  <c r="I171" i="63" s="1"/>
  <c r="H172" i="63"/>
  <c r="H171" i="63" s="1"/>
  <c r="F172" i="63"/>
  <c r="E172" i="63"/>
  <c r="G170" i="63"/>
  <c r="J170" i="63" s="1"/>
  <c r="I169" i="63"/>
  <c r="H169" i="63"/>
  <c r="F169" i="63"/>
  <c r="E169" i="63"/>
  <c r="G169" i="63" s="1"/>
  <c r="J169" i="63" s="1"/>
  <c r="G168" i="63"/>
  <c r="J168" i="63" s="1"/>
  <c r="J167" i="63" s="1"/>
  <c r="I167" i="63"/>
  <c r="H167" i="63"/>
  <c r="G167" i="63"/>
  <c r="F167" i="63"/>
  <c r="E167" i="63"/>
  <c r="G166" i="63"/>
  <c r="J166" i="63" s="1"/>
  <c r="J165" i="63" s="1"/>
  <c r="I165" i="63"/>
  <c r="H165" i="63"/>
  <c r="G165" i="63"/>
  <c r="F165" i="63"/>
  <c r="F154" i="63" s="1"/>
  <c r="E165" i="63"/>
  <c r="G164" i="63"/>
  <c r="J164" i="63" s="1"/>
  <c r="G163" i="63"/>
  <c r="J163" i="63" s="1"/>
  <c r="I162" i="63"/>
  <c r="H162" i="63"/>
  <c r="F162" i="63"/>
  <c r="E162" i="63"/>
  <c r="G162" i="63" s="1"/>
  <c r="J162" i="63" s="1"/>
  <c r="G161" i="63"/>
  <c r="J161" i="63" s="1"/>
  <c r="J160" i="63"/>
  <c r="I160" i="63"/>
  <c r="H160" i="63"/>
  <c r="F160" i="63"/>
  <c r="E160" i="63"/>
  <c r="G160" i="63" s="1"/>
  <c r="G159" i="63"/>
  <c r="J159" i="63" s="1"/>
  <c r="I158" i="63"/>
  <c r="H158" i="63"/>
  <c r="F158" i="63"/>
  <c r="E158" i="63"/>
  <c r="G158" i="63" s="1"/>
  <c r="J158" i="63" s="1"/>
  <c r="G157" i="63"/>
  <c r="J157" i="63" s="1"/>
  <c r="G156" i="63"/>
  <c r="J156" i="63" s="1"/>
  <c r="I155" i="63"/>
  <c r="H155" i="63"/>
  <c r="F155" i="63"/>
  <c r="E155" i="63"/>
  <c r="G155" i="63" s="1"/>
  <c r="J155" i="63" s="1"/>
  <c r="E154" i="63"/>
  <c r="G152" i="63"/>
  <c r="J152" i="63" s="1"/>
  <c r="J151" i="63"/>
  <c r="G151" i="63"/>
  <c r="I150" i="63"/>
  <c r="H150" i="63"/>
  <c r="F150" i="63"/>
  <c r="E150" i="63"/>
  <c r="G150" i="63" s="1"/>
  <c r="J150" i="63" s="1"/>
  <c r="G149" i="63"/>
  <c r="J149" i="63" s="1"/>
  <c r="I148" i="63"/>
  <c r="H148" i="63"/>
  <c r="G148" i="63"/>
  <c r="J148" i="63" s="1"/>
  <c r="F148" i="63"/>
  <c r="E148" i="63"/>
  <c r="G147" i="63"/>
  <c r="J147" i="63" s="1"/>
  <c r="G146" i="63"/>
  <c r="J146" i="63" s="1"/>
  <c r="G145" i="63"/>
  <c r="G144" i="63" s="1"/>
  <c r="J144" i="63"/>
  <c r="I144" i="63"/>
  <c r="H144" i="63"/>
  <c r="F144" i="63"/>
  <c r="E144" i="63"/>
  <c r="G143" i="63"/>
  <c r="J143" i="63" s="1"/>
  <c r="I142" i="63"/>
  <c r="H142" i="63"/>
  <c r="G142" i="63"/>
  <c r="J142" i="63" s="1"/>
  <c r="F142" i="63"/>
  <c r="E142" i="63"/>
  <c r="G141" i="63"/>
  <c r="J141" i="63" s="1"/>
  <c r="I140" i="63"/>
  <c r="H140" i="63"/>
  <c r="F140" i="63"/>
  <c r="G140" i="63" s="1"/>
  <c r="J140" i="63" s="1"/>
  <c r="E140" i="63"/>
  <c r="G139" i="63"/>
  <c r="J139" i="63" s="1"/>
  <c r="I138" i="63"/>
  <c r="H138" i="63"/>
  <c r="G138" i="63"/>
  <c r="J138" i="63" s="1"/>
  <c r="F138" i="63"/>
  <c r="E138" i="63"/>
  <c r="G137" i="63"/>
  <c r="J137" i="63" s="1"/>
  <c r="G136" i="63"/>
  <c r="J136" i="63" s="1"/>
  <c r="G135" i="63"/>
  <c r="G134" i="63" s="1"/>
  <c r="I134" i="63"/>
  <c r="H134" i="63"/>
  <c r="F134" i="63"/>
  <c r="E134" i="63"/>
  <c r="E133" i="63"/>
  <c r="G132" i="63"/>
  <c r="J132" i="63" s="1"/>
  <c r="I131" i="63"/>
  <c r="I127" i="63" s="1"/>
  <c r="H131" i="63"/>
  <c r="H127" i="63" s="1"/>
  <c r="G131" i="63"/>
  <c r="J131" i="63" s="1"/>
  <c r="F131" i="63"/>
  <c r="F127" i="63" s="1"/>
  <c r="E131" i="63"/>
  <c r="E127" i="63" s="1"/>
  <c r="G127" i="63" s="1"/>
  <c r="J127" i="63" s="1"/>
  <c r="J130" i="63"/>
  <c r="G130" i="63"/>
  <c r="G129" i="63"/>
  <c r="G128" i="63" s="1"/>
  <c r="J128" i="63"/>
  <c r="I128" i="63"/>
  <c r="H128" i="63"/>
  <c r="F128" i="63"/>
  <c r="E128" i="63"/>
  <c r="G126" i="63"/>
  <c r="J126" i="63" s="1"/>
  <c r="I125" i="63"/>
  <c r="H125" i="63"/>
  <c r="H115" i="63" s="1"/>
  <c r="F125" i="63"/>
  <c r="E125" i="63"/>
  <c r="G125" i="63" s="1"/>
  <c r="J125" i="63" s="1"/>
  <c r="J124" i="63"/>
  <c r="G124" i="63"/>
  <c r="G123" i="63"/>
  <c r="J123" i="63" s="1"/>
  <c r="G122" i="63"/>
  <c r="J122" i="63" s="1"/>
  <c r="J121" i="63"/>
  <c r="I120" i="63"/>
  <c r="H120" i="63"/>
  <c r="G120" i="63"/>
  <c r="J120" i="63" s="1"/>
  <c r="F120" i="63"/>
  <c r="E120" i="63"/>
  <c r="G119" i="63"/>
  <c r="J119" i="63" s="1"/>
  <c r="G118" i="63"/>
  <c r="J118" i="63" s="1"/>
  <c r="G117" i="63"/>
  <c r="G116" i="63" s="1"/>
  <c r="J116" i="63"/>
  <c r="I116" i="63"/>
  <c r="I115" i="63" s="1"/>
  <c r="H116" i="63"/>
  <c r="F116" i="63"/>
  <c r="E116" i="63"/>
  <c r="G114" i="63"/>
  <c r="J114" i="63" s="1"/>
  <c r="G113" i="63"/>
  <c r="J113" i="63" s="1"/>
  <c r="I112" i="63"/>
  <c r="I111" i="63" s="1"/>
  <c r="H112" i="63"/>
  <c r="H111" i="63" s="1"/>
  <c r="F112" i="63"/>
  <c r="F111" i="63" s="1"/>
  <c r="E112" i="63"/>
  <c r="E111" i="63" s="1"/>
  <c r="G111" i="63" s="1"/>
  <c r="J111" i="63" s="1"/>
  <c r="G110" i="63"/>
  <c r="J110" i="63" s="1"/>
  <c r="I109" i="63"/>
  <c r="H109" i="63"/>
  <c r="F109" i="63"/>
  <c r="G109" i="63" s="1"/>
  <c r="J109" i="63" s="1"/>
  <c r="E109" i="63"/>
  <c r="G108" i="63"/>
  <c r="J108" i="63" s="1"/>
  <c r="I107" i="63"/>
  <c r="H107" i="63"/>
  <c r="G107" i="63"/>
  <c r="J107" i="63" s="1"/>
  <c r="F107" i="63"/>
  <c r="E107" i="63"/>
  <c r="G106" i="63"/>
  <c r="J106" i="63" s="1"/>
  <c r="G105" i="63"/>
  <c r="J105" i="63" s="1"/>
  <c r="I104" i="63"/>
  <c r="H104" i="63"/>
  <c r="F104" i="63"/>
  <c r="E104" i="63"/>
  <c r="E101" i="63" s="1"/>
  <c r="G103" i="63"/>
  <c r="J103" i="63" s="1"/>
  <c r="I102" i="63"/>
  <c r="H102" i="63"/>
  <c r="F102" i="63"/>
  <c r="E102" i="63"/>
  <c r="G102" i="63" s="1"/>
  <c r="J102" i="63" s="1"/>
  <c r="J100" i="63"/>
  <c r="G100" i="63"/>
  <c r="G99" i="63"/>
  <c r="J99" i="63" s="1"/>
  <c r="G98" i="63"/>
  <c r="J98" i="63" s="1"/>
  <c r="I97" i="63"/>
  <c r="H97" i="63"/>
  <c r="F97" i="63"/>
  <c r="E97" i="63"/>
  <c r="G97" i="63" s="1"/>
  <c r="J97" i="63" s="1"/>
  <c r="G96" i="63"/>
  <c r="G95" i="63" s="1"/>
  <c r="I95" i="63"/>
  <c r="H95" i="63"/>
  <c r="F95" i="63"/>
  <c r="E95" i="63"/>
  <c r="G94" i="63"/>
  <c r="J94" i="63" s="1"/>
  <c r="G93" i="63"/>
  <c r="J93" i="63" s="1"/>
  <c r="I92" i="63"/>
  <c r="H92" i="63"/>
  <c r="F92" i="63"/>
  <c r="E92" i="63"/>
  <c r="G92" i="63" s="1"/>
  <c r="J92" i="63" s="1"/>
  <c r="G91" i="63"/>
  <c r="J91" i="63" s="1"/>
  <c r="G90" i="63"/>
  <c r="G89" i="63" s="1"/>
  <c r="J89" i="63" s="1"/>
  <c r="I89" i="63"/>
  <c r="H89" i="63"/>
  <c r="F89" i="63"/>
  <c r="E89" i="63"/>
  <c r="G88" i="63"/>
  <c r="J88" i="63" s="1"/>
  <c r="G87" i="63"/>
  <c r="J87" i="63" s="1"/>
  <c r="I86" i="63"/>
  <c r="H86" i="63"/>
  <c r="F86" i="63"/>
  <c r="G86" i="63" s="1"/>
  <c r="J86" i="63" s="1"/>
  <c r="E86" i="63"/>
  <c r="G85" i="63"/>
  <c r="J85" i="63" s="1"/>
  <c r="G84" i="63"/>
  <c r="J84" i="63" s="1"/>
  <c r="I83" i="63"/>
  <c r="H83" i="63"/>
  <c r="F83" i="63"/>
  <c r="E83" i="63"/>
  <c r="G83" i="63" s="1"/>
  <c r="J83" i="63" s="1"/>
  <c r="G82" i="63"/>
  <c r="J82" i="63" s="1"/>
  <c r="G81" i="63"/>
  <c r="J81" i="63" s="1"/>
  <c r="I80" i="63"/>
  <c r="H80" i="63"/>
  <c r="H79" i="63" s="1"/>
  <c r="G80" i="63"/>
  <c r="J80" i="63" s="1"/>
  <c r="F80" i="63"/>
  <c r="F79" i="63" s="1"/>
  <c r="E80" i="63"/>
  <c r="E79" i="63" s="1"/>
  <c r="G79" i="63" s="1"/>
  <c r="G78" i="63"/>
  <c r="J78" i="63" s="1"/>
  <c r="G77" i="63"/>
  <c r="J77" i="63" s="1"/>
  <c r="G76" i="63"/>
  <c r="J76" i="63" s="1"/>
  <c r="G75" i="63"/>
  <c r="G74" i="63" s="1"/>
  <c r="I74" i="63"/>
  <c r="H74" i="63"/>
  <c r="F74" i="63"/>
  <c r="F73" i="63" s="1"/>
  <c r="E74" i="63"/>
  <c r="E73" i="63" s="1"/>
  <c r="I73" i="63"/>
  <c r="H73" i="63"/>
  <c r="G73" i="63"/>
  <c r="J73" i="63" s="1"/>
  <c r="G72" i="63"/>
  <c r="J72" i="63" s="1"/>
  <c r="G71" i="63"/>
  <c r="J71" i="63" s="1"/>
  <c r="G70" i="63"/>
  <c r="J70" i="63" s="1"/>
  <c r="I69" i="63"/>
  <c r="H69" i="63"/>
  <c r="F69" i="63"/>
  <c r="E69" i="63"/>
  <c r="G69" i="63" s="1"/>
  <c r="J69" i="63" s="1"/>
  <c r="G68" i="63"/>
  <c r="J68" i="63" s="1"/>
  <c r="G67" i="63"/>
  <c r="J67" i="63" s="1"/>
  <c r="I66" i="63"/>
  <c r="H66" i="63"/>
  <c r="F66" i="63"/>
  <c r="E66" i="63"/>
  <c r="G66" i="63" s="1"/>
  <c r="J66" i="63" s="1"/>
  <c r="G65" i="63"/>
  <c r="J65" i="63" s="1"/>
  <c r="I64" i="63"/>
  <c r="H64" i="63"/>
  <c r="F64" i="63"/>
  <c r="E64" i="63"/>
  <c r="G64" i="63" s="1"/>
  <c r="J64" i="63" s="1"/>
  <c r="G63" i="63"/>
  <c r="G62" i="63" s="1"/>
  <c r="J62" i="63" s="1"/>
  <c r="I62" i="63"/>
  <c r="H62" i="63"/>
  <c r="F62" i="63"/>
  <c r="E62" i="63"/>
  <c r="G61" i="63"/>
  <c r="J61" i="63" s="1"/>
  <c r="G60" i="63"/>
  <c r="J60" i="63" s="1"/>
  <c r="G59" i="63"/>
  <c r="J59" i="63" s="1"/>
  <c r="I58" i="63"/>
  <c r="H58" i="63"/>
  <c r="F58" i="63"/>
  <c r="E58" i="63"/>
  <c r="E54" i="63" s="1"/>
  <c r="G57" i="63"/>
  <c r="H57" i="63" s="1"/>
  <c r="H55" i="63" s="1"/>
  <c r="G56" i="63"/>
  <c r="J56" i="63" s="1"/>
  <c r="I55" i="63"/>
  <c r="F55" i="63"/>
  <c r="E55" i="63"/>
  <c r="G55" i="63" s="1"/>
  <c r="G52" i="63"/>
  <c r="J52" i="63" s="1"/>
  <c r="G51" i="63"/>
  <c r="J51" i="63" s="1"/>
  <c r="J50" i="63"/>
  <c r="I50" i="63"/>
  <c r="H50" i="63"/>
  <c r="G50" i="63"/>
  <c r="G49" i="63"/>
  <c r="J49" i="63" s="1"/>
  <c r="G48" i="63"/>
  <c r="J48" i="63" s="1"/>
  <c r="J47" i="63" s="1"/>
  <c r="I47" i="63"/>
  <c r="H47" i="63"/>
  <c r="G47" i="63"/>
  <c r="F47" i="63"/>
  <c r="E47" i="63"/>
  <c r="I46" i="63"/>
  <c r="H46" i="63"/>
  <c r="F46" i="63"/>
  <c r="E46" i="63"/>
  <c r="G46" i="63" s="1"/>
  <c r="J46" i="63" s="1"/>
  <c r="J45" i="63"/>
  <c r="G45" i="63"/>
  <c r="I44" i="63"/>
  <c r="H44" i="63"/>
  <c r="F44" i="63"/>
  <c r="E44" i="63"/>
  <c r="G44" i="63" s="1"/>
  <c r="J44" i="63" s="1"/>
  <c r="G43" i="63"/>
  <c r="J43" i="63" s="1"/>
  <c r="G42" i="63"/>
  <c r="J42" i="63" s="1"/>
  <c r="J41" i="63"/>
  <c r="G41" i="63"/>
  <c r="G40" i="63"/>
  <c r="J40" i="63" s="1"/>
  <c r="I39" i="63"/>
  <c r="I37" i="63" s="1"/>
  <c r="H39" i="63"/>
  <c r="F39" i="63"/>
  <c r="F37" i="63" s="1"/>
  <c r="E39" i="63"/>
  <c r="J38" i="63"/>
  <c r="G38" i="63"/>
  <c r="H37" i="63"/>
  <c r="G37" i="63"/>
  <c r="J37" i="63" s="1"/>
  <c r="E37" i="63"/>
  <c r="G36" i="63"/>
  <c r="J36" i="63" s="1"/>
  <c r="G35" i="63"/>
  <c r="J35" i="63" s="1"/>
  <c r="G34" i="63"/>
  <c r="J34" i="63" s="1"/>
  <c r="I33" i="63"/>
  <c r="I32" i="63" s="1"/>
  <c r="H33" i="63"/>
  <c r="H32" i="63" s="1"/>
  <c r="F33" i="63"/>
  <c r="G33" i="63" s="1"/>
  <c r="J33" i="63" s="1"/>
  <c r="E33" i="63"/>
  <c r="F32" i="63"/>
  <c r="E32" i="63"/>
  <c r="G32" i="63" s="1"/>
  <c r="J32" i="63" s="1"/>
  <c r="G31" i="63"/>
  <c r="J31" i="63" s="1"/>
  <c r="G30" i="63"/>
  <c r="J30" i="63" s="1"/>
  <c r="I29" i="63"/>
  <c r="H29" i="63"/>
  <c r="F29" i="63"/>
  <c r="E29" i="63"/>
  <c r="G29" i="63" s="1"/>
  <c r="J29" i="63" s="1"/>
  <c r="G28" i="63"/>
  <c r="J28" i="63" s="1"/>
  <c r="J27" i="63"/>
  <c r="G27" i="63"/>
  <c r="J26" i="63"/>
  <c r="G26" i="63"/>
  <c r="G25" i="63"/>
  <c r="J25" i="63" s="1"/>
  <c r="G24" i="63"/>
  <c r="J24" i="63" s="1"/>
  <c r="I23" i="63"/>
  <c r="I21" i="63" s="1"/>
  <c r="H23" i="63"/>
  <c r="H21" i="63" s="1"/>
  <c r="F23" i="63"/>
  <c r="G23" i="63" s="1"/>
  <c r="J23" i="63" s="1"/>
  <c r="E23" i="63"/>
  <c r="G22" i="63"/>
  <c r="J22" i="63" s="1"/>
  <c r="F21" i="63"/>
  <c r="G20" i="63"/>
  <c r="J20" i="63" s="1"/>
  <c r="G19" i="63"/>
  <c r="J19" i="63" s="1"/>
  <c r="I18" i="63"/>
  <c r="I16" i="63" s="1"/>
  <c r="I11" i="63" s="1"/>
  <c r="H18" i="63"/>
  <c r="H16" i="63" s="1"/>
  <c r="F18" i="63"/>
  <c r="F16" i="63" s="1"/>
  <c r="E18" i="63"/>
  <c r="E16" i="63" s="1"/>
  <c r="G16" i="63" s="1"/>
  <c r="J16" i="63" s="1"/>
  <c r="J17" i="63"/>
  <c r="G17" i="63"/>
  <c r="J15" i="63"/>
  <c r="G15" i="63"/>
  <c r="G14" i="63"/>
  <c r="J14" i="63" s="1"/>
  <c r="I13" i="63"/>
  <c r="H13" i="63"/>
  <c r="F13" i="63"/>
  <c r="E13" i="63"/>
  <c r="G13" i="63" s="1"/>
  <c r="J13" i="63" s="1"/>
  <c r="I12" i="63"/>
  <c r="H12" i="63"/>
  <c r="F12" i="63"/>
  <c r="E12" i="63"/>
  <c r="G275" i="62"/>
  <c r="J433" i="62"/>
  <c r="H433" i="62"/>
  <c r="G433" i="62"/>
  <c r="F433" i="62"/>
  <c r="E433" i="62"/>
  <c r="G431" i="62"/>
  <c r="J431" i="62" s="1"/>
  <c r="I430" i="62"/>
  <c r="I429" i="62" s="1"/>
  <c r="H430" i="62"/>
  <c r="H429" i="62" s="1"/>
  <c r="F430" i="62"/>
  <c r="F429" i="62" s="1"/>
  <c r="E430" i="62"/>
  <c r="E429" i="62" s="1"/>
  <c r="G429" i="62" s="1"/>
  <c r="J429" i="62"/>
  <c r="G428" i="62"/>
  <c r="J428" i="62" s="1"/>
  <c r="I427" i="62"/>
  <c r="H427" i="62"/>
  <c r="F427" i="62"/>
  <c r="E427" i="62"/>
  <c r="G427" i="62" s="1"/>
  <c r="J427" i="62" s="1"/>
  <c r="G426" i="62"/>
  <c r="J426" i="62" s="1"/>
  <c r="I425" i="62"/>
  <c r="H425" i="62"/>
  <c r="F425" i="62"/>
  <c r="G425" i="62" s="1"/>
  <c r="J425" i="62" s="1"/>
  <c r="E425" i="62"/>
  <c r="G424" i="62"/>
  <c r="J424" i="62" s="1"/>
  <c r="I423" i="62"/>
  <c r="H423" i="62"/>
  <c r="F423" i="62"/>
  <c r="E423" i="62"/>
  <c r="G423" i="62" s="1"/>
  <c r="J423" i="62" s="1"/>
  <c r="J422" i="62"/>
  <c r="G422" i="62"/>
  <c r="G421" i="62"/>
  <c r="J421" i="62" s="1"/>
  <c r="I420" i="62"/>
  <c r="I419" i="62" s="1"/>
  <c r="H420" i="62"/>
  <c r="H419" i="62" s="1"/>
  <c r="F420" i="62"/>
  <c r="F419" i="62" s="1"/>
  <c r="E420" i="62"/>
  <c r="E419" i="62" s="1"/>
  <c r="G419" i="62" s="1"/>
  <c r="J419" i="62"/>
  <c r="G418" i="62"/>
  <c r="J418" i="62" s="1"/>
  <c r="G417" i="62"/>
  <c r="J417" i="62" s="1"/>
  <c r="I416" i="62"/>
  <c r="H416" i="62"/>
  <c r="F416" i="62"/>
  <c r="E416" i="62"/>
  <c r="G414" i="62"/>
  <c r="J414" i="62" s="1"/>
  <c r="I413" i="62"/>
  <c r="H413" i="62"/>
  <c r="F413" i="62"/>
  <c r="E413" i="62"/>
  <c r="G413" i="62" s="1"/>
  <c r="J413" i="62" s="1"/>
  <c r="G412" i="62"/>
  <c r="J412" i="62" s="1"/>
  <c r="I411" i="62"/>
  <c r="I410" i="62" s="1"/>
  <c r="H411" i="62"/>
  <c r="H410" i="62" s="1"/>
  <c r="F411" i="62"/>
  <c r="F410" i="62" s="1"/>
  <c r="E411" i="62"/>
  <c r="G409" i="62"/>
  <c r="J409" i="62" s="1"/>
  <c r="G408" i="62"/>
  <c r="J408" i="62" s="1"/>
  <c r="I407" i="62"/>
  <c r="H407" i="62"/>
  <c r="F407" i="62"/>
  <c r="E407" i="62"/>
  <c r="G407" i="62" s="1"/>
  <c r="J407" i="62" s="1"/>
  <c r="G406" i="62"/>
  <c r="J406" i="62" s="1"/>
  <c r="G405" i="62"/>
  <c r="J405" i="62" s="1"/>
  <c r="G404" i="62"/>
  <c r="J404" i="62" s="1"/>
  <c r="J403" i="62"/>
  <c r="G403" i="62"/>
  <c r="G402" i="62"/>
  <c r="J402" i="62" s="1"/>
  <c r="G401" i="62"/>
  <c r="J401" i="62" s="1"/>
  <c r="G400" i="62"/>
  <c r="J400" i="62" s="1"/>
  <c r="G399" i="62"/>
  <c r="J399" i="62" s="1"/>
  <c r="I398" i="62"/>
  <c r="H398" i="62"/>
  <c r="F398" i="62"/>
  <c r="E398" i="62"/>
  <c r="G398" i="62" s="1"/>
  <c r="J398" i="62" s="1"/>
  <c r="G397" i="62"/>
  <c r="J397" i="62" s="1"/>
  <c r="G396" i="62"/>
  <c r="J396" i="62" s="1"/>
  <c r="J395" i="62"/>
  <c r="G395" i="62"/>
  <c r="G394" i="62"/>
  <c r="J394" i="62" s="1"/>
  <c r="I393" i="62"/>
  <c r="H393" i="62"/>
  <c r="G393" i="62"/>
  <c r="J393" i="62" s="1"/>
  <c r="F393" i="62"/>
  <c r="E393" i="62"/>
  <c r="G392" i="62"/>
  <c r="J392" i="62" s="1"/>
  <c r="G391" i="62"/>
  <c r="J391" i="62" s="1"/>
  <c r="I390" i="62"/>
  <c r="H390" i="62"/>
  <c r="F390" i="62"/>
  <c r="E390" i="62"/>
  <c r="G390" i="62" s="1"/>
  <c r="J390" i="62" s="1"/>
  <c r="J389" i="62"/>
  <c r="G389" i="62"/>
  <c r="G388" i="62"/>
  <c r="J388" i="62" s="1"/>
  <c r="I387" i="62"/>
  <c r="H387" i="62"/>
  <c r="F387" i="62"/>
  <c r="E387" i="62"/>
  <c r="J386" i="62"/>
  <c r="G386" i="62"/>
  <c r="G385" i="62"/>
  <c r="J385" i="62" s="1"/>
  <c r="I384" i="62"/>
  <c r="H384" i="62"/>
  <c r="F384" i="62"/>
  <c r="E384" i="62"/>
  <c r="G384" i="62" s="1"/>
  <c r="J384" i="62" s="1"/>
  <c r="J383" i="62"/>
  <c r="G383" i="62"/>
  <c r="G382" i="62"/>
  <c r="J382" i="62" s="1"/>
  <c r="I381" i="62"/>
  <c r="H381" i="62"/>
  <c r="F381" i="62"/>
  <c r="E381" i="62"/>
  <c r="G381" i="62" s="1"/>
  <c r="J381" i="62" s="1"/>
  <c r="G380" i="62"/>
  <c r="G378" i="62" s="1"/>
  <c r="G379" i="62"/>
  <c r="J379" i="62" s="1"/>
  <c r="I378" i="62"/>
  <c r="H378" i="62"/>
  <c r="F378" i="62"/>
  <c r="E378" i="62"/>
  <c r="J377" i="62"/>
  <c r="G377" i="62"/>
  <c r="G376" i="62"/>
  <c r="J376" i="62" s="1"/>
  <c r="I375" i="62"/>
  <c r="H375" i="62"/>
  <c r="F375" i="62"/>
  <c r="E375" i="62"/>
  <c r="G375" i="62" s="1"/>
  <c r="J375" i="62" s="1"/>
  <c r="G374" i="62"/>
  <c r="J374" i="62" s="1"/>
  <c r="G373" i="62"/>
  <c r="G372" i="62" s="1"/>
  <c r="I372" i="62"/>
  <c r="H372" i="62"/>
  <c r="F372" i="62"/>
  <c r="E372" i="62"/>
  <c r="J371" i="62"/>
  <c r="J370" i="62" s="1"/>
  <c r="G371" i="62"/>
  <c r="I370" i="62"/>
  <c r="H370" i="62"/>
  <c r="G370" i="62"/>
  <c r="F370" i="62"/>
  <c r="E370" i="62"/>
  <c r="G369" i="62"/>
  <c r="J369" i="62" s="1"/>
  <c r="G368" i="62"/>
  <c r="J368" i="62" s="1"/>
  <c r="I367" i="62"/>
  <c r="I366" i="62" s="1"/>
  <c r="H367" i="62"/>
  <c r="H366" i="62" s="1"/>
  <c r="G367" i="62"/>
  <c r="J367" i="62" s="1"/>
  <c r="F367" i="62"/>
  <c r="F366" i="62" s="1"/>
  <c r="E367" i="62"/>
  <c r="E366" i="62" s="1"/>
  <c r="G363" i="62"/>
  <c r="J363" i="62" s="1"/>
  <c r="J362" i="62"/>
  <c r="G362" i="62"/>
  <c r="J361" i="62"/>
  <c r="G361" i="62"/>
  <c r="I360" i="62"/>
  <c r="H360" i="62"/>
  <c r="F360" i="62"/>
  <c r="E360" i="62"/>
  <c r="G360" i="62" s="1"/>
  <c r="J360" i="62" s="1"/>
  <c r="I359" i="62"/>
  <c r="H359" i="62"/>
  <c r="F359" i="62"/>
  <c r="E359" i="62"/>
  <c r="G359" i="62" s="1"/>
  <c r="J359" i="62" s="1"/>
  <c r="G358" i="62"/>
  <c r="J358" i="62" s="1"/>
  <c r="G357" i="62"/>
  <c r="J357" i="62" s="1"/>
  <c r="G356" i="62"/>
  <c r="J356" i="62" s="1"/>
  <c r="J355" i="62"/>
  <c r="G355" i="62"/>
  <c r="I354" i="62"/>
  <c r="H354" i="62"/>
  <c r="F354" i="62"/>
  <c r="E354" i="62"/>
  <c r="G354" i="62" s="1"/>
  <c r="J354" i="62" s="1"/>
  <c r="I353" i="62"/>
  <c r="H353" i="62"/>
  <c r="F353" i="62"/>
  <c r="E353" i="62"/>
  <c r="G353" i="62" s="1"/>
  <c r="J353" i="62" s="1"/>
  <c r="G352" i="62"/>
  <c r="J352" i="62" s="1"/>
  <c r="I351" i="62"/>
  <c r="H351" i="62"/>
  <c r="F351" i="62"/>
  <c r="G351" i="62" s="1"/>
  <c r="J351" i="62" s="1"/>
  <c r="E351" i="62"/>
  <c r="G350" i="62"/>
  <c r="J350" i="62" s="1"/>
  <c r="G349" i="62"/>
  <c r="J349" i="62" s="1"/>
  <c r="J348" i="62"/>
  <c r="I348" i="62"/>
  <c r="H348" i="62"/>
  <c r="F348" i="62"/>
  <c r="E348" i="62"/>
  <c r="G347" i="62"/>
  <c r="J347" i="62" s="1"/>
  <c r="I346" i="62"/>
  <c r="H346" i="62"/>
  <c r="F346" i="62"/>
  <c r="E346" i="62"/>
  <c r="G346" i="62" s="1"/>
  <c r="J346" i="62" s="1"/>
  <c r="J345" i="62"/>
  <c r="G345" i="62"/>
  <c r="I344" i="62"/>
  <c r="H344" i="62"/>
  <c r="F344" i="62"/>
  <c r="E344" i="62"/>
  <c r="G343" i="62"/>
  <c r="J343" i="62" s="1"/>
  <c r="I342" i="62"/>
  <c r="H342" i="62"/>
  <c r="F342" i="62"/>
  <c r="E342" i="62"/>
  <c r="G341" i="62"/>
  <c r="J341" i="62" s="1"/>
  <c r="I340" i="62"/>
  <c r="H340" i="62"/>
  <c r="F340" i="62"/>
  <c r="E340" i="62"/>
  <c r="G340" i="62" s="1"/>
  <c r="G339" i="62"/>
  <c r="J339" i="62" s="1"/>
  <c r="J337" i="62"/>
  <c r="G337" i="62"/>
  <c r="I336" i="62"/>
  <c r="I335" i="62" s="1"/>
  <c r="H336" i="62"/>
  <c r="H335" i="62" s="1"/>
  <c r="F336" i="62"/>
  <c r="F335" i="62" s="1"/>
  <c r="E336" i="62"/>
  <c r="E335" i="62" s="1"/>
  <c r="G335" i="62" s="1"/>
  <c r="J335" i="62"/>
  <c r="G334" i="62"/>
  <c r="J334" i="62" s="1"/>
  <c r="G333" i="62"/>
  <c r="J333" i="62" s="1"/>
  <c r="I332" i="62"/>
  <c r="H332" i="62"/>
  <c r="H329" i="62" s="1"/>
  <c r="F332" i="62"/>
  <c r="F329" i="62" s="1"/>
  <c r="E332" i="62"/>
  <c r="G332" i="62" s="1"/>
  <c r="J332" i="62" s="1"/>
  <c r="G331" i="62"/>
  <c r="J331" i="62" s="1"/>
  <c r="I330" i="62"/>
  <c r="H330" i="62"/>
  <c r="F330" i="62"/>
  <c r="E330" i="62"/>
  <c r="G330" i="62" s="1"/>
  <c r="J330" i="62" s="1"/>
  <c r="E329" i="62"/>
  <c r="G328" i="62"/>
  <c r="J328" i="62" s="1"/>
  <c r="I327" i="62"/>
  <c r="H327" i="62"/>
  <c r="H326" i="62" s="1"/>
  <c r="F327" i="62"/>
  <c r="F326" i="62" s="1"/>
  <c r="E327" i="62"/>
  <c r="E326" i="62" s="1"/>
  <c r="G326" i="62" s="1"/>
  <c r="J326" i="62"/>
  <c r="I326" i="62"/>
  <c r="G325" i="62"/>
  <c r="J325" i="62" s="1"/>
  <c r="G324" i="62"/>
  <c r="J324" i="62" s="1"/>
  <c r="I323" i="62"/>
  <c r="H323" i="62"/>
  <c r="G323" i="62"/>
  <c r="J323" i="62" s="1"/>
  <c r="F323" i="62"/>
  <c r="E323" i="62"/>
  <c r="G322" i="62"/>
  <c r="J322" i="62" s="1"/>
  <c r="I321" i="62"/>
  <c r="I320" i="62" s="1"/>
  <c r="H321" i="62"/>
  <c r="H320" i="62" s="1"/>
  <c r="F321" i="62"/>
  <c r="G321" i="62" s="1"/>
  <c r="J321" i="62" s="1"/>
  <c r="E321" i="62"/>
  <c r="F320" i="62"/>
  <c r="E320" i="62"/>
  <c r="G320" i="62" s="1"/>
  <c r="J320" i="62" s="1"/>
  <c r="J319" i="62"/>
  <c r="G319" i="62"/>
  <c r="G318" i="62"/>
  <c r="J318" i="62" s="1"/>
  <c r="I317" i="62"/>
  <c r="H317" i="62"/>
  <c r="F317" i="62"/>
  <c r="E317" i="62"/>
  <c r="G317" i="62" s="1"/>
  <c r="J317" i="62" s="1"/>
  <c r="G316" i="62"/>
  <c r="J316" i="62" s="1"/>
  <c r="G315" i="62"/>
  <c r="J315" i="62" s="1"/>
  <c r="I314" i="62"/>
  <c r="H314" i="62"/>
  <c r="H309" i="62" s="1"/>
  <c r="F314" i="62"/>
  <c r="F309" i="62" s="1"/>
  <c r="E314" i="62"/>
  <c r="G313" i="62"/>
  <c r="J313" i="62" s="1"/>
  <c r="I312" i="62"/>
  <c r="H312" i="62"/>
  <c r="F312" i="62"/>
  <c r="E312" i="62"/>
  <c r="G312" i="62" s="1"/>
  <c r="J312" i="62" s="1"/>
  <c r="G311" i="62"/>
  <c r="J311" i="62" s="1"/>
  <c r="I310" i="62"/>
  <c r="H310" i="62"/>
  <c r="F310" i="62"/>
  <c r="E310" i="62"/>
  <c r="G310" i="62" s="1"/>
  <c r="J310" i="62" s="1"/>
  <c r="G307" i="62"/>
  <c r="J307" i="62" s="1"/>
  <c r="I306" i="62"/>
  <c r="H306" i="62"/>
  <c r="F306" i="62"/>
  <c r="E306" i="62"/>
  <c r="G306" i="62" s="1"/>
  <c r="J306" i="62" s="1"/>
  <c r="G305" i="62"/>
  <c r="J305" i="62" s="1"/>
  <c r="G304" i="62"/>
  <c r="J304" i="62" s="1"/>
  <c r="I303" i="62"/>
  <c r="H303" i="62"/>
  <c r="F303" i="62"/>
  <c r="E303" i="62"/>
  <c r="G303" i="62" s="1"/>
  <c r="J303" i="62" s="1"/>
  <c r="J302" i="62"/>
  <c r="G302" i="62"/>
  <c r="J301" i="62"/>
  <c r="G301" i="62"/>
  <c r="G300" i="62"/>
  <c r="J300" i="62" s="1"/>
  <c r="G299" i="62"/>
  <c r="J299" i="62" s="1"/>
  <c r="I298" i="62"/>
  <c r="I290" i="62" s="1"/>
  <c r="H298" i="62"/>
  <c r="H290" i="62" s="1"/>
  <c r="H284" i="62" s="1"/>
  <c r="F298" i="62"/>
  <c r="F290" i="62" s="1"/>
  <c r="F284" i="62" s="1"/>
  <c r="E298" i="62"/>
  <c r="G298" i="62" s="1"/>
  <c r="J298" i="62" s="1"/>
  <c r="G297" i="62"/>
  <c r="J297" i="62" s="1"/>
  <c r="G296" i="62"/>
  <c r="J296" i="62" s="1"/>
  <c r="J295" i="62"/>
  <c r="G295" i="62"/>
  <c r="G294" i="62"/>
  <c r="J294" i="62" s="1"/>
  <c r="J293" i="62"/>
  <c r="G293" i="62"/>
  <c r="G292" i="62"/>
  <c r="J292" i="62" s="1"/>
  <c r="I291" i="62"/>
  <c r="H291" i="62"/>
  <c r="F291" i="62"/>
  <c r="E291" i="62"/>
  <c r="G291" i="62" s="1"/>
  <c r="J291" i="62" s="1"/>
  <c r="G289" i="62"/>
  <c r="J289" i="62" s="1"/>
  <c r="G288" i="62"/>
  <c r="J288" i="62" s="1"/>
  <c r="G287" i="62"/>
  <c r="J287" i="62" s="1"/>
  <c r="J286" i="62"/>
  <c r="G286" i="62"/>
  <c r="I285" i="62"/>
  <c r="H285" i="62"/>
  <c r="F285" i="62"/>
  <c r="E285" i="62"/>
  <c r="G285" i="62" s="1"/>
  <c r="J285" i="62" s="1"/>
  <c r="G283" i="62"/>
  <c r="J283" i="62" s="1"/>
  <c r="G282" i="62"/>
  <c r="J282" i="62" s="1"/>
  <c r="G281" i="62"/>
  <c r="J281" i="62" s="1"/>
  <c r="J280" i="62"/>
  <c r="G280" i="62"/>
  <c r="G279" i="62"/>
  <c r="J279" i="62" s="1"/>
  <c r="I278" i="62"/>
  <c r="H278" i="62"/>
  <c r="F278" i="62"/>
  <c r="E278" i="62"/>
  <c r="G278" i="62" s="1"/>
  <c r="J278" i="62" s="1"/>
  <c r="G277" i="62"/>
  <c r="J277" i="62" s="1"/>
  <c r="G276" i="62"/>
  <c r="J276" i="62" s="1"/>
  <c r="J275" i="62"/>
  <c r="I274" i="62"/>
  <c r="H274" i="62"/>
  <c r="F274" i="62"/>
  <c r="E274" i="62"/>
  <c r="G274" i="62" s="1"/>
  <c r="J274" i="62" s="1"/>
  <c r="J273" i="62"/>
  <c r="G273" i="62"/>
  <c r="G272" i="62"/>
  <c r="J272" i="62" s="1"/>
  <c r="G271" i="62"/>
  <c r="J271" i="62" s="1"/>
  <c r="G270" i="62"/>
  <c r="J270" i="62" s="1"/>
  <c r="G269" i="62"/>
  <c r="J269" i="62" s="1"/>
  <c r="I268" i="62"/>
  <c r="H268" i="62"/>
  <c r="F268" i="62"/>
  <c r="E268" i="62"/>
  <c r="G268" i="62" s="1"/>
  <c r="J268" i="62" s="1"/>
  <c r="G267" i="62"/>
  <c r="J267" i="62" s="1"/>
  <c r="G266" i="62"/>
  <c r="J266" i="62" s="1"/>
  <c r="J265" i="62"/>
  <c r="G265" i="62"/>
  <c r="G264" i="62"/>
  <c r="J264" i="62" s="1"/>
  <c r="G263" i="62"/>
  <c r="J263" i="62" s="1"/>
  <c r="J262" i="62"/>
  <c r="G262" i="62"/>
  <c r="I261" i="62"/>
  <c r="H261" i="62"/>
  <c r="F261" i="62"/>
  <c r="F259" i="62" s="1"/>
  <c r="E261" i="62"/>
  <c r="G260" i="62"/>
  <c r="J260" i="62" s="1"/>
  <c r="G258" i="62"/>
  <c r="J258" i="62" s="1"/>
  <c r="I257" i="62"/>
  <c r="H257" i="62"/>
  <c r="F257" i="62"/>
  <c r="E257" i="62"/>
  <c r="G257" i="62" s="1"/>
  <c r="J257" i="62" s="1"/>
  <c r="G256" i="62"/>
  <c r="J256" i="62" s="1"/>
  <c r="I255" i="62"/>
  <c r="H255" i="62"/>
  <c r="F255" i="62"/>
  <c r="F252" i="62" s="1"/>
  <c r="E255" i="62"/>
  <c r="G254" i="62"/>
  <c r="J254" i="62" s="1"/>
  <c r="I253" i="62"/>
  <c r="H253" i="62"/>
  <c r="F253" i="62"/>
  <c r="E253" i="62"/>
  <c r="G253" i="62" s="1"/>
  <c r="J253" i="62" s="1"/>
  <c r="I252" i="62"/>
  <c r="G251" i="62"/>
  <c r="J251" i="62" s="1"/>
  <c r="I250" i="62"/>
  <c r="H250" i="62"/>
  <c r="F250" i="62"/>
  <c r="E250" i="62"/>
  <c r="G250" i="62" s="1"/>
  <c r="J250" i="62" s="1"/>
  <c r="J249" i="62"/>
  <c r="G249" i="62"/>
  <c r="I248" i="62"/>
  <c r="H248" i="62"/>
  <c r="F248" i="62"/>
  <c r="E248" i="62"/>
  <c r="G247" i="62"/>
  <c r="J247" i="62" s="1"/>
  <c r="G246" i="62"/>
  <c r="J246" i="62" s="1"/>
  <c r="I245" i="62"/>
  <c r="H245" i="62"/>
  <c r="F245" i="62"/>
  <c r="E245" i="62"/>
  <c r="G244" i="62"/>
  <c r="J244" i="62" s="1"/>
  <c r="G242" i="62"/>
  <c r="J242" i="62" s="1"/>
  <c r="I241" i="62"/>
  <c r="I234" i="62" s="1"/>
  <c r="H241" i="62"/>
  <c r="F241" i="62"/>
  <c r="E241" i="62"/>
  <c r="G241" i="62" s="1"/>
  <c r="J241" i="62" s="1"/>
  <c r="J240" i="62"/>
  <c r="G240" i="62"/>
  <c r="J239" i="62"/>
  <c r="G239" i="62"/>
  <c r="G238" i="62"/>
  <c r="J238" i="62" s="1"/>
  <c r="J237" i="62"/>
  <c r="G237" i="62"/>
  <c r="G236" i="62"/>
  <c r="J236" i="62" s="1"/>
  <c r="I235" i="62"/>
  <c r="H235" i="62"/>
  <c r="F235" i="62"/>
  <c r="E235" i="62"/>
  <c r="G235" i="62" s="1"/>
  <c r="J235" i="62" s="1"/>
  <c r="J233" i="62"/>
  <c r="G233" i="62"/>
  <c r="I232" i="62"/>
  <c r="H232" i="62"/>
  <c r="F232" i="62"/>
  <c r="E232" i="62"/>
  <c r="G232" i="62" s="1"/>
  <c r="J232" i="62" s="1"/>
  <c r="G231" i="62"/>
  <c r="J231" i="62" s="1"/>
  <c r="G230" i="62"/>
  <c r="J230" i="62" s="1"/>
  <c r="G229" i="62"/>
  <c r="J229" i="62" s="1"/>
  <c r="G228" i="62"/>
  <c r="J228" i="62" s="1"/>
  <c r="I227" i="62"/>
  <c r="H227" i="62"/>
  <c r="F227" i="62"/>
  <c r="E227" i="62"/>
  <c r="G227" i="62" s="1"/>
  <c r="J227" i="62" s="1"/>
  <c r="G226" i="62"/>
  <c r="J226" i="62" s="1"/>
  <c r="I225" i="62"/>
  <c r="H225" i="62"/>
  <c r="F225" i="62"/>
  <c r="E225" i="62"/>
  <c r="G225" i="62" s="1"/>
  <c r="J225" i="62" s="1"/>
  <c r="G224" i="62"/>
  <c r="J224" i="62" s="1"/>
  <c r="I223" i="62"/>
  <c r="H223" i="62"/>
  <c r="F223" i="62"/>
  <c r="E223" i="62"/>
  <c r="G223" i="62" s="1"/>
  <c r="J223" i="62" s="1"/>
  <c r="G222" i="62"/>
  <c r="J222" i="62" s="1"/>
  <c r="I221" i="62"/>
  <c r="H221" i="62"/>
  <c r="F221" i="62"/>
  <c r="G221" i="62" s="1"/>
  <c r="J221" i="62" s="1"/>
  <c r="E221" i="62"/>
  <c r="G220" i="62"/>
  <c r="J220" i="62" s="1"/>
  <c r="I219" i="62"/>
  <c r="H219" i="62"/>
  <c r="F219" i="62"/>
  <c r="E219" i="62"/>
  <c r="G219" i="62" s="1"/>
  <c r="J219" i="62" s="1"/>
  <c r="G218" i="62"/>
  <c r="J218" i="62" s="1"/>
  <c r="I217" i="62"/>
  <c r="H217" i="62"/>
  <c r="F217" i="62"/>
  <c r="E217" i="62"/>
  <c r="G215" i="62"/>
  <c r="J215" i="62" s="1"/>
  <c r="I214" i="62"/>
  <c r="H214" i="62"/>
  <c r="F214" i="62"/>
  <c r="E214" i="62"/>
  <c r="G214" i="62" s="1"/>
  <c r="J214" i="62" s="1"/>
  <c r="G213" i="62"/>
  <c r="J213" i="62" s="1"/>
  <c r="G212" i="62"/>
  <c r="J212" i="62" s="1"/>
  <c r="I211" i="62"/>
  <c r="H211" i="62"/>
  <c r="F211" i="62"/>
  <c r="E211" i="62"/>
  <c r="G210" i="62"/>
  <c r="J210" i="62" s="1"/>
  <c r="G209" i="62"/>
  <c r="G208" i="62"/>
  <c r="J207" i="62"/>
  <c r="I207" i="62"/>
  <c r="H207" i="62"/>
  <c r="G207" i="62"/>
  <c r="F207" i="62"/>
  <c r="E207" i="62"/>
  <c r="G205" i="62"/>
  <c r="G203" i="62" s="1"/>
  <c r="J204" i="62"/>
  <c r="G204" i="62"/>
  <c r="I203" i="62"/>
  <c r="H203" i="62"/>
  <c r="F203" i="62"/>
  <c r="E203" i="62"/>
  <c r="G202" i="62"/>
  <c r="J202" i="62" s="1"/>
  <c r="J201" i="62"/>
  <c r="G201" i="62"/>
  <c r="I200" i="62"/>
  <c r="H200" i="62"/>
  <c r="F200" i="62"/>
  <c r="E200" i="62"/>
  <c r="G200" i="62" s="1"/>
  <c r="J200" i="62" s="1"/>
  <c r="G199" i="62"/>
  <c r="J199" i="62" s="1"/>
  <c r="J198" i="62"/>
  <c r="G198" i="62"/>
  <c r="G197" i="62"/>
  <c r="J197" i="62" s="1"/>
  <c r="G196" i="62"/>
  <c r="J196" i="62" s="1"/>
  <c r="I195" i="62"/>
  <c r="H195" i="62"/>
  <c r="F195" i="62"/>
  <c r="F184" i="62" s="1"/>
  <c r="E195" i="62"/>
  <c r="J194" i="62"/>
  <c r="G194" i="62"/>
  <c r="I193" i="62"/>
  <c r="H193" i="62"/>
  <c r="F193" i="62"/>
  <c r="E193" i="62"/>
  <c r="G193" i="62" s="1"/>
  <c r="J193" i="62" s="1"/>
  <c r="G192" i="62"/>
  <c r="J192" i="62" s="1"/>
  <c r="I191" i="62"/>
  <c r="H191" i="62"/>
  <c r="F191" i="62"/>
  <c r="E191" i="62"/>
  <c r="G191" i="62" s="1"/>
  <c r="J191" i="62" s="1"/>
  <c r="G190" i="62"/>
  <c r="J190" i="62" s="1"/>
  <c r="G189" i="62"/>
  <c r="J189" i="62" s="1"/>
  <c r="G188" i="62"/>
  <c r="J188" i="62" s="1"/>
  <c r="I187" i="62"/>
  <c r="H187" i="62"/>
  <c r="F187" i="62"/>
  <c r="E187" i="62"/>
  <c r="G187" i="62" s="1"/>
  <c r="J187" i="62" s="1"/>
  <c r="G186" i="62"/>
  <c r="J186" i="62" s="1"/>
  <c r="I185" i="62"/>
  <c r="H185" i="62"/>
  <c r="F185" i="62"/>
  <c r="E185" i="62"/>
  <c r="G183" i="62"/>
  <c r="J183" i="62" s="1"/>
  <c r="J182" i="62"/>
  <c r="G182" i="62"/>
  <c r="G181" i="62"/>
  <c r="J181" i="62" s="1"/>
  <c r="I180" i="62"/>
  <c r="H180" i="62"/>
  <c r="F180" i="62"/>
  <c r="E180" i="62"/>
  <c r="G180" i="62" s="1"/>
  <c r="J180" i="62" s="1"/>
  <c r="G179" i="62"/>
  <c r="J179" i="62" s="1"/>
  <c r="I178" i="62"/>
  <c r="H178" i="62"/>
  <c r="F178" i="62"/>
  <c r="E178" i="62"/>
  <c r="G178" i="62" s="1"/>
  <c r="J178" i="62" s="1"/>
  <c r="G177" i="62"/>
  <c r="J177" i="62" s="1"/>
  <c r="I176" i="62"/>
  <c r="H176" i="62"/>
  <c r="F176" i="62"/>
  <c r="G176" i="62" s="1"/>
  <c r="J176" i="62" s="1"/>
  <c r="E176" i="62"/>
  <c r="G175" i="62"/>
  <c r="J175" i="62" s="1"/>
  <c r="I174" i="62"/>
  <c r="H174" i="62"/>
  <c r="F174" i="62"/>
  <c r="E174" i="62"/>
  <c r="G174" i="62" s="1"/>
  <c r="J174" i="62" s="1"/>
  <c r="G173" i="62"/>
  <c r="J173" i="62" s="1"/>
  <c r="I172" i="62"/>
  <c r="H172" i="62"/>
  <c r="F172" i="62"/>
  <c r="E172" i="62"/>
  <c r="G170" i="62"/>
  <c r="J170" i="62" s="1"/>
  <c r="I169" i="62"/>
  <c r="H169" i="62"/>
  <c r="F169" i="62"/>
  <c r="E169" i="62"/>
  <c r="G169" i="62" s="1"/>
  <c r="J169" i="62" s="1"/>
  <c r="G168" i="62"/>
  <c r="G167" i="62" s="1"/>
  <c r="I167" i="62"/>
  <c r="H167" i="62"/>
  <c r="F167" i="62"/>
  <c r="E167" i="62"/>
  <c r="G166" i="62"/>
  <c r="J166" i="62" s="1"/>
  <c r="J165" i="62" s="1"/>
  <c r="I165" i="62"/>
  <c r="H165" i="62"/>
  <c r="G165" i="62"/>
  <c r="F165" i="62"/>
  <c r="E165" i="62"/>
  <c r="G164" i="62"/>
  <c r="J164" i="62" s="1"/>
  <c r="G163" i="62"/>
  <c r="J163" i="62" s="1"/>
  <c r="I162" i="62"/>
  <c r="H162" i="62"/>
  <c r="F162" i="62"/>
  <c r="E162" i="62"/>
  <c r="G162" i="62" s="1"/>
  <c r="J162" i="62" s="1"/>
  <c r="G161" i="62"/>
  <c r="J161" i="62" s="1"/>
  <c r="J160" i="62"/>
  <c r="I160" i="62"/>
  <c r="H160" i="62"/>
  <c r="F160" i="62"/>
  <c r="E160" i="62"/>
  <c r="G160" i="62" s="1"/>
  <c r="G159" i="62"/>
  <c r="J159" i="62" s="1"/>
  <c r="I158" i="62"/>
  <c r="H158" i="62"/>
  <c r="F158" i="62"/>
  <c r="E158" i="62"/>
  <c r="G157" i="62"/>
  <c r="J157" i="62" s="1"/>
  <c r="G156" i="62"/>
  <c r="J156" i="62" s="1"/>
  <c r="I155" i="62"/>
  <c r="I154" i="62" s="1"/>
  <c r="H155" i="62"/>
  <c r="H154" i="62" s="1"/>
  <c r="F155" i="62"/>
  <c r="E155" i="62"/>
  <c r="G155" i="62" s="1"/>
  <c r="G152" i="62"/>
  <c r="J152" i="62" s="1"/>
  <c r="G151" i="62"/>
  <c r="J151" i="62" s="1"/>
  <c r="I150" i="62"/>
  <c r="H150" i="62"/>
  <c r="F150" i="62"/>
  <c r="E150" i="62"/>
  <c r="G150" i="62" s="1"/>
  <c r="J150" i="62" s="1"/>
  <c r="G149" i="62"/>
  <c r="J149" i="62" s="1"/>
  <c r="J148" i="62"/>
  <c r="I148" i="62"/>
  <c r="H148" i="62"/>
  <c r="F148" i="62"/>
  <c r="E148" i="62"/>
  <c r="G148" i="62" s="1"/>
  <c r="G147" i="62"/>
  <c r="J147" i="62" s="1"/>
  <c r="G146" i="62"/>
  <c r="J146" i="62" s="1"/>
  <c r="G145" i="62"/>
  <c r="G144" i="62" s="1"/>
  <c r="I144" i="62"/>
  <c r="H144" i="62"/>
  <c r="J144" i="62" s="1"/>
  <c r="F144" i="62"/>
  <c r="E144" i="62"/>
  <c r="G143" i="62"/>
  <c r="G142" i="62" s="1"/>
  <c r="J142" i="62"/>
  <c r="I142" i="62"/>
  <c r="H142" i="62"/>
  <c r="F142" i="62"/>
  <c r="E142" i="62"/>
  <c r="G141" i="62"/>
  <c r="J141" i="62" s="1"/>
  <c r="I140" i="62"/>
  <c r="H140" i="62"/>
  <c r="F140" i="62"/>
  <c r="G140" i="62" s="1"/>
  <c r="J140" i="62" s="1"/>
  <c r="E140" i="62"/>
  <c r="G139" i="62"/>
  <c r="J139" i="62" s="1"/>
  <c r="I138" i="62"/>
  <c r="H138" i="62"/>
  <c r="G138" i="62"/>
  <c r="J138" i="62" s="1"/>
  <c r="F138" i="62"/>
  <c r="E138" i="62"/>
  <c r="G137" i="62"/>
  <c r="G136" i="62"/>
  <c r="J136" i="62" s="1"/>
  <c r="G135" i="62"/>
  <c r="J135" i="62" s="1"/>
  <c r="I134" i="62"/>
  <c r="H134" i="62"/>
  <c r="F134" i="62"/>
  <c r="E134" i="62"/>
  <c r="F133" i="62"/>
  <c r="E133" i="62"/>
  <c r="G133" i="62" s="1"/>
  <c r="G132" i="62"/>
  <c r="G131" i="62" s="1"/>
  <c r="J131" i="62" s="1"/>
  <c r="I131" i="62"/>
  <c r="H131" i="62"/>
  <c r="F131" i="62"/>
  <c r="E131" i="62"/>
  <c r="J130" i="62"/>
  <c r="G130" i="62"/>
  <c r="G129" i="62"/>
  <c r="G128" i="62" s="1"/>
  <c r="I128" i="62"/>
  <c r="H128" i="62"/>
  <c r="J128" i="62" s="1"/>
  <c r="F128" i="62"/>
  <c r="E128" i="62"/>
  <c r="I127" i="62"/>
  <c r="H127" i="62"/>
  <c r="F127" i="62"/>
  <c r="E127" i="62"/>
  <c r="J126" i="62"/>
  <c r="G126" i="62"/>
  <c r="I125" i="62"/>
  <c r="H125" i="62"/>
  <c r="J125" i="62" s="1"/>
  <c r="G125" i="62"/>
  <c r="F125" i="62"/>
  <c r="E125" i="62"/>
  <c r="J124" i="62"/>
  <c r="G124" i="62"/>
  <c r="G123" i="62"/>
  <c r="J123" i="62" s="1"/>
  <c r="G122" i="62"/>
  <c r="J122" i="62" s="1"/>
  <c r="J121" i="62"/>
  <c r="I120" i="62"/>
  <c r="H120" i="62"/>
  <c r="G120" i="62"/>
  <c r="J120" i="62" s="1"/>
  <c r="F120" i="62"/>
  <c r="F115" i="62" s="1"/>
  <c r="E120" i="62"/>
  <c r="E115" i="62" s="1"/>
  <c r="G115" i="62" s="1"/>
  <c r="G119" i="62"/>
  <c r="J119" i="62" s="1"/>
  <c r="G118" i="62"/>
  <c r="J118" i="62" s="1"/>
  <c r="G117" i="62"/>
  <c r="I116" i="62"/>
  <c r="H116" i="62"/>
  <c r="F116" i="62"/>
  <c r="E116" i="62"/>
  <c r="G114" i="62"/>
  <c r="J114" i="62" s="1"/>
  <c r="G113" i="62"/>
  <c r="J113" i="62" s="1"/>
  <c r="I112" i="62"/>
  <c r="I111" i="62" s="1"/>
  <c r="H112" i="62"/>
  <c r="H111" i="62" s="1"/>
  <c r="F112" i="62"/>
  <c r="F111" i="62" s="1"/>
  <c r="E112" i="62"/>
  <c r="E111" i="62" s="1"/>
  <c r="G111" i="62" s="1"/>
  <c r="J111" i="62" s="1"/>
  <c r="J110" i="62"/>
  <c r="G110" i="62"/>
  <c r="I109" i="62"/>
  <c r="H109" i="62"/>
  <c r="F109" i="62"/>
  <c r="E109" i="62"/>
  <c r="G109" i="62" s="1"/>
  <c r="J109" i="62" s="1"/>
  <c r="G108" i="62"/>
  <c r="J108" i="62" s="1"/>
  <c r="I107" i="62"/>
  <c r="H107" i="62"/>
  <c r="F107" i="62"/>
  <c r="E107" i="62"/>
  <c r="E101" i="62" s="1"/>
  <c r="G106" i="62"/>
  <c r="J106" i="62" s="1"/>
  <c r="G105" i="62"/>
  <c r="J105" i="62" s="1"/>
  <c r="I104" i="62"/>
  <c r="H104" i="62"/>
  <c r="F104" i="62"/>
  <c r="E104" i="62"/>
  <c r="G104" i="62" s="1"/>
  <c r="J104" i="62" s="1"/>
  <c r="G103" i="62"/>
  <c r="J103" i="62" s="1"/>
  <c r="I102" i="62"/>
  <c r="H102" i="62"/>
  <c r="F102" i="62"/>
  <c r="E102" i="62"/>
  <c r="G102" i="62" s="1"/>
  <c r="J102" i="62" s="1"/>
  <c r="G100" i="62"/>
  <c r="J100" i="62" s="1"/>
  <c r="G99" i="62"/>
  <c r="J99" i="62" s="1"/>
  <c r="G98" i="62"/>
  <c r="J98" i="62" s="1"/>
  <c r="I97" i="62"/>
  <c r="H97" i="62"/>
  <c r="F97" i="62"/>
  <c r="E97" i="62"/>
  <c r="G97" i="62" s="1"/>
  <c r="J97" i="62" s="1"/>
  <c r="G96" i="62"/>
  <c r="G95" i="62" s="1"/>
  <c r="I95" i="62"/>
  <c r="H95" i="62"/>
  <c r="F95" i="62"/>
  <c r="E95" i="62"/>
  <c r="G94" i="62"/>
  <c r="J94" i="62" s="1"/>
  <c r="G93" i="62"/>
  <c r="J93" i="62" s="1"/>
  <c r="I92" i="62"/>
  <c r="H92" i="62"/>
  <c r="F92" i="62"/>
  <c r="E92" i="62"/>
  <c r="G92" i="62" s="1"/>
  <c r="J92" i="62" s="1"/>
  <c r="G91" i="62"/>
  <c r="J91" i="62" s="1"/>
  <c r="G90" i="62"/>
  <c r="G89" i="62" s="1"/>
  <c r="I89" i="62"/>
  <c r="H89" i="62"/>
  <c r="F89" i="62"/>
  <c r="E89" i="62"/>
  <c r="G88" i="62"/>
  <c r="J88" i="62" s="1"/>
  <c r="G87" i="62"/>
  <c r="J87" i="62" s="1"/>
  <c r="I86" i="62"/>
  <c r="H86" i="62"/>
  <c r="F86" i="62"/>
  <c r="E86" i="62"/>
  <c r="G86" i="62" s="1"/>
  <c r="J86" i="62" s="1"/>
  <c r="J85" i="62"/>
  <c r="G85" i="62"/>
  <c r="G84" i="62"/>
  <c r="J84" i="62" s="1"/>
  <c r="I83" i="62"/>
  <c r="H83" i="62"/>
  <c r="F83" i="62"/>
  <c r="E83" i="62"/>
  <c r="G83" i="62" s="1"/>
  <c r="J83" i="62" s="1"/>
  <c r="G82" i="62"/>
  <c r="J82" i="62" s="1"/>
  <c r="G81" i="62"/>
  <c r="G80" i="62" s="1"/>
  <c r="I80" i="62"/>
  <c r="H80" i="62"/>
  <c r="F80" i="62"/>
  <c r="E80" i="62"/>
  <c r="G78" i="62"/>
  <c r="J78" i="62" s="1"/>
  <c r="G77" i="62"/>
  <c r="J77" i="62" s="1"/>
  <c r="G76" i="62"/>
  <c r="J76" i="62" s="1"/>
  <c r="G75" i="62"/>
  <c r="J75" i="62" s="1"/>
  <c r="J74" i="62" s="1"/>
  <c r="I74" i="62"/>
  <c r="I73" i="62" s="1"/>
  <c r="H74" i="62"/>
  <c r="H73" i="62" s="1"/>
  <c r="G74" i="62"/>
  <c r="F74" i="62"/>
  <c r="F73" i="62" s="1"/>
  <c r="E74" i="62"/>
  <c r="E73" i="62" s="1"/>
  <c r="G73" i="62"/>
  <c r="J73" i="62" s="1"/>
  <c r="G72" i="62"/>
  <c r="J72" i="62" s="1"/>
  <c r="G71" i="62"/>
  <c r="J71" i="62" s="1"/>
  <c r="G70" i="62"/>
  <c r="J70" i="62" s="1"/>
  <c r="I69" i="62"/>
  <c r="H69" i="62"/>
  <c r="F69" i="62"/>
  <c r="E69" i="62"/>
  <c r="G69" i="62" s="1"/>
  <c r="J69" i="62" s="1"/>
  <c r="G68" i="62"/>
  <c r="J68" i="62" s="1"/>
  <c r="G67" i="62"/>
  <c r="J67" i="62" s="1"/>
  <c r="I66" i="62"/>
  <c r="H66" i="62"/>
  <c r="F66" i="62"/>
  <c r="E66" i="62"/>
  <c r="G65" i="62"/>
  <c r="J65" i="62" s="1"/>
  <c r="I64" i="62"/>
  <c r="H64" i="62"/>
  <c r="F64" i="62"/>
  <c r="E64" i="62"/>
  <c r="G64" i="62" s="1"/>
  <c r="J64" i="62" s="1"/>
  <c r="G63" i="62"/>
  <c r="J63" i="62" s="1"/>
  <c r="I62" i="62"/>
  <c r="H62" i="62"/>
  <c r="G62" i="62"/>
  <c r="J62" i="62" s="1"/>
  <c r="F62" i="62"/>
  <c r="E62" i="62"/>
  <c r="G61" i="62"/>
  <c r="J61" i="62" s="1"/>
  <c r="G60" i="62"/>
  <c r="J60" i="62" s="1"/>
  <c r="G59" i="62"/>
  <c r="J59" i="62" s="1"/>
  <c r="I58" i="62"/>
  <c r="H58" i="62"/>
  <c r="F58" i="62"/>
  <c r="F54" i="62" s="1"/>
  <c r="E58" i="62"/>
  <c r="G57" i="62"/>
  <c r="G56" i="62"/>
  <c r="J56" i="62" s="1"/>
  <c r="I55" i="62"/>
  <c r="F55" i="62"/>
  <c r="E55" i="62"/>
  <c r="G55" i="62" s="1"/>
  <c r="G52" i="62"/>
  <c r="J52" i="62" s="1"/>
  <c r="G51" i="62"/>
  <c r="J51" i="62" s="1"/>
  <c r="J50" i="62"/>
  <c r="I50" i="62"/>
  <c r="H50" i="62"/>
  <c r="G50" i="62"/>
  <c r="G49" i="62"/>
  <c r="J49" i="62" s="1"/>
  <c r="G48" i="62"/>
  <c r="G47" i="62" s="1"/>
  <c r="I47" i="62"/>
  <c r="I46" i="62" s="1"/>
  <c r="H47" i="62"/>
  <c r="H46" i="62" s="1"/>
  <c r="F47" i="62"/>
  <c r="F46" i="62" s="1"/>
  <c r="E47" i="62"/>
  <c r="E46" i="62" s="1"/>
  <c r="G46" i="62" s="1"/>
  <c r="J46" i="62"/>
  <c r="J45" i="62"/>
  <c r="G45" i="62"/>
  <c r="I44" i="62"/>
  <c r="H44" i="62"/>
  <c r="F44" i="62"/>
  <c r="E44" i="62"/>
  <c r="G43" i="62"/>
  <c r="J43" i="62" s="1"/>
  <c r="G42" i="62"/>
  <c r="J42" i="62" s="1"/>
  <c r="G41" i="62"/>
  <c r="J41" i="62" s="1"/>
  <c r="G40" i="62"/>
  <c r="J40" i="62" s="1"/>
  <c r="I39" i="62"/>
  <c r="I37" i="62" s="1"/>
  <c r="H39" i="62"/>
  <c r="F39" i="62"/>
  <c r="E39" i="62"/>
  <c r="G38" i="62"/>
  <c r="J38" i="62" s="1"/>
  <c r="H37" i="62"/>
  <c r="G36" i="62"/>
  <c r="J36" i="62" s="1"/>
  <c r="G35" i="62"/>
  <c r="J35" i="62" s="1"/>
  <c r="G34" i="62"/>
  <c r="J34" i="62" s="1"/>
  <c r="I33" i="62"/>
  <c r="I32" i="62" s="1"/>
  <c r="H33" i="62"/>
  <c r="H32" i="62" s="1"/>
  <c r="F33" i="62"/>
  <c r="F32" i="62" s="1"/>
  <c r="E33" i="62"/>
  <c r="E32" i="62"/>
  <c r="G31" i="62"/>
  <c r="J31" i="62" s="1"/>
  <c r="G30" i="62"/>
  <c r="J30" i="62" s="1"/>
  <c r="I29" i="62"/>
  <c r="H29" i="62"/>
  <c r="F29" i="62"/>
  <c r="E29" i="62"/>
  <c r="G29" i="62" s="1"/>
  <c r="J29" i="62" s="1"/>
  <c r="G28" i="62"/>
  <c r="J28" i="62" s="1"/>
  <c r="J27" i="62"/>
  <c r="G27" i="62"/>
  <c r="J26" i="62"/>
  <c r="G26" i="62"/>
  <c r="G25" i="62"/>
  <c r="J25" i="62" s="1"/>
  <c r="J24" i="62"/>
  <c r="G24" i="62"/>
  <c r="I23" i="62"/>
  <c r="I21" i="62" s="1"/>
  <c r="H23" i="62"/>
  <c r="H21" i="62" s="1"/>
  <c r="F23" i="62"/>
  <c r="F21" i="62" s="1"/>
  <c r="E23" i="62"/>
  <c r="G22" i="62"/>
  <c r="J22" i="62" s="1"/>
  <c r="J20" i="62"/>
  <c r="G20" i="62"/>
  <c r="G19" i="62"/>
  <c r="J19" i="62" s="1"/>
  <c r="I18" i="62"/>
  <c r="I16" i="62" s="1"/>
  <c r="H18" i="62"/>
  <c r="F18" i="62"/>
  <c r="E18" i="62"/>
  <c r="G18" i="62" s="1"/>
  <c r="J18" i="62" s="1"/>
  <c r="G17" i="62"/>
  <c r="J17" i="62" s="1"/>
  <c r="H16" i="62"/>
  <c r="F16" i="62"/>
  <c r="E16" i="62"/>
  <c r="G16" i="62" s="1"/>
  <c r="J16" i="62" s="1"/>
  <c r="G15" i="62"/>
  <c r="J15" i="62" s="1"/>
  <c r="J14" i="62"/>
  <c r="G14" i="62"/>
  <c r="I13" i="62"/>
  <c r="I12" i="62" s="1"/>
  <c r="H13" i="62"/>
  <c r="H12" i="62" s="1"/>
  <c r="F13" i="62"/>
  <c r="E13" i="62"/>
  <c r="E12" i="62"/>
  <c r="J433" i="60"/>
  <c r="H433" i="60"/>
  <c r="G433" i="60"/>
  <c r="F433" i="60"/>
  <c r="E433" i="60"/>
  <c r="G431" i="60"/>
  <c r="J431" i="60" s="1"/>
  <c r="I430" i="60"/>
  <c r="I429" i="60" s="1"/>
  <c r="H430" i="60"/>
  <c r="H429" i="60" s="1"/>
  <c r="F430" i="60"/>
  <c r="F429" i="60" s="1"/>
  <c r="E430" i="60"/>
  <c r="E429" i="60" s="1"/>
  <c r="G429" i="60" s="1"/>
  <c r="J429" i="60"/>
  <c r="G428" i="60"/>
  <c r="J428" i="60" s="1"/>
  <c r="I427" i="60"/>
  <c r="H427" i="60"/>
  <c r="F427" i="60"/>
  <c r="E427" i="60"/>
  <c r="G427" i="60" s="1"/>
  <c r="J427" i="60" s="1"/>
  <c r="G426" i="60"/>
  <c r="J426" i="60" s="1"/>
  <c r="I425" i="60"/>
  <c r="H425" i="60"/>
  <c r="F425" i="60"/>
  <c r="G425" i="60" s="1"/>
  <c r="J425" i="60" s="1"/>
  <c r="E425" i="60"/>
  <c r="G424" i="60"/>
  <c r="J424" i="60" s="1"/>
  <c r="I423" i="60"/>
  <c r="H423" i="60"/>
  <c r="F423" i="60"/>
  <c r="E423" i="60"/>
  <c r="G423" i="60" s="1"/>
  <c r="J423" i="60" s="1"/>
  <c r="G422" i="60"/>
  <c r="J422" i="60" s="1"/>
  <c r="G421" i="60"/>
  <c r="J421" i="60" s="1"/>
  <c r="I420" i="60"/>
  <c r="I419" i="60" s="1"/>
  <c r="I415" i="60" s="1"/>
  <c r="H420" i="60"/>
  <c r="H419" i="60" s="1"/>
  <c r="H415" i="60" s="1"/>
  <c r="F420" i="60"/>
  <c r="F419" i="60" s="1"/>
  <c r="F415" i="60" s="1"/>
  <c r="E420" i="60"/>
  <c r="E419" i="60" s="1"/>
  <c r="G419" i="60" s="1"/>
  <c r="J419" i="60" s="1"/>
  <c r="G418" i="60"/>
  <c r="J418" i="60" s="1"/>
  <c r="G417" i="60"/>
  <c r="J417" i="60" s="1"/>
  <c r="I416" i="60"/>
  <c r="H416" i="60"/>
  <c r="F416" i="60"/>
  <c r="E416" i="60"/>
  <c r="G414" i="60"/>
  <c r="J414" i="60" s="1"/>
  <c r="I413" i="60"/>
  <c r="H413" i="60"/>
  <c r="H410" i="60" s="1"/>
  <c r="F413" i="60"/>
  <c r="E413" i="60"/>
  <c r="G413" i="60" s="1"/>
  <c r="J413" i="60" s="1"/>
  <c r="G412" i="60"/>
  <c r="J412" i="60" s="1"/>
  <c r="J411" i="60"/>
  <c r="I411" i="60"/>
  <c r="I410" i="60" s="1"/>
  <c r="H411" i="60"/>
  <c r="F411" i="60"/>
  <c r="E411" i="60"/>
  <c r="G411" i="60" s="1"/>
  <c r="G409" i="60"/>
  <c r="J409" i="60" s="1"/>
  <c r="G408" i="60"/>
  <c r="J408" i="60" s="1"/>
  <c r="I407" i="60"/>
  <c r="H407" i="60"/>
  <c r="F407" i="60"/>
  <c r="E407" i="60"/>
  <c r="G407" i="60" s="1"/>
  <c r="J407" i="60" s="1"/>
  <c r="G406" i="60"/>
  <c r="J406" i="60" s="1"/>
  <c r="G405" i="60"/>
  <c r="J405" i="60" s="1"/>
  <c r="J404" i="60"/>
  <c r="G404" i="60"/>
  <c r="J403" i="60"/>
  <c r="G403" i="60"/>
  <c r="G402" i="60"/>
  <c r="J402" i="60" s="1"/>
  <c r="G401" i="60"/>
  <c r="J401" i="60" s="1"/>
  <c r="G400" i="60"/>
  <c r="J400" i="60" s="1"/>
  <c r="G399" i="60"/>
  <c r="J399" i="60" s="1"/>
  <c r="I398" i="60"/>
  <c r="H398" i="60"/>
  <c r="F398" i="60"/>
  <c r="E398" i="60"/>
  <c r="G398" i="60" s="1"/>
  <c r="J398" i="60" s="1"/>
  <c r="G397" i="60"/>
  <c r="J397" i="60" s="1"/>
  <c r="G396" i="60"/>
  <c r="J396" i="60" s="1"/>
  <c r="J395" i="60"/>
  <c r="G395" i="60"/>
  <c r="G394" i="60"/>
  <c r="J394" i="60" s="1"/>
  <c r="I393" i="60"/>
  <c r="H393" i="60"/>
  <c r="G393" i="60"/>
  <c r="J393" i="60" s="1"/>
  <c r="F393" i="60"/>
  <c r="E393" i="60"/>
  <c r="G392" i="60"/>
  <c r="J392" i="60" s="1"/>
  <c r="G391" i="60"/>
  <c r="J391" i="60" s="1"/>
  <c r="I390" i="60"/>
  <c r="H390" i="60"/>
  <c r="F390" i="60"/>
  <c r="E390" i="60"/>
  <c r="G390" i="60" s="1"/>
  <c r="J390" i="60" s="1"/>
  <c r="J389" i="60"/>
  <c r="G389" i="60"/>
  <c r="G388" i="60"/>
  <c r="J388" i="60" s="1"/>
  <c r="I387" i="60"/>
  <c r="H387" i="60"/>
  <c r="F387" i="60"/>
  <c r="E387" i="60"/>
  <c r="G387" i="60" s="1"/>
  <c r="J387" i="60" s="1"/>
  <c r="G386" i="60"/>
  <c r="J386" i="60" s="1"/>
  <c r="G385" i="60"/>
  <c r="J385" i="60" s="1"/>
  <c r="I384" i="60"/>
  <c r="H384" i="60"/>
  <c r="F384" i="60"/>
  <c r="E384" i="60"/>
  <c r="G384" i="60" s="1"/>
  <c r="J384" i="60" s="1"/>
  <c r="J383" i="60"/>
  <c r="G383" i="60"/>
  <c r="G382" i="60"/>
  <c r="J382" i="60" s="1"/>
  <c r="I381" i="60"/>
  <c r="H381" i="60"/>
  <c r="F381" i="60"/>
  <c r="E381" i="60"/>
  <c r="G381" i="60" s="1"/>
  <c r="J381" i="60" s="1"/>
  <c r="G380" i="60"/>
  <c r="J380" i="60" s="1"/>
  <c r="G379" i="60"/>
  <c r="J379" i="60" s="1"/>
  <c r="J378" i="60" s="1"/>
  <c r="I378" i="60"/>
  <c r="H378" i="60"/>
  <c r="H365" i="60" s="1"/>
  <c r="H364" i="60" s="1"/>
  <c r="G378" i="60"/>
  <c r="F378" i="60"/>
  <c r="E378" i="60"/>
  <c r="E365" i="60" s="1"/>
  <c r="E364" i="60" s="1"/>
  <c r="J377" i="60"/>
  <c r="G377" i="60"/>
  <c r="G376" i="60"/>
  <c r="J376" i="60" s="1"/>
  <c r="I375" i="60"/>
  <c r="H375" i="60"/>
  <c r="G375" i="60"/>
  <c r="J375" i="60" s="1"/>
  <c r="F375" i="60"/>
  <c r="E375" i="60"/>
  <c r="G374" i="60"/>
  <c r="J374" i="60" s="1"/>
  <c r="G373" i="60"/>
  <c r="J373" i="60" s="1"/>
  <c r="J372" i="60" s="1"/>
  <c r="I372" i="60"/>
  <c r="H372" i="60"/>
  <c r="G372" i="60"/>
  <c r="F372" i="60"/>
  <c r="E372" i="60"/>
  <c r="J371" i="60"/>
  <c r="J370" i="60" s="1"/>
  <c r="G371" i="60"/>
  <c r="I370" i="60"/>
  <c r="H370" i="60"/>
  <c r="G370" i="60"/>
  <c r="G365" i="60" s="1"/>
  <c r="F370" i="60"/>
  <c r="F365" i="60" s="1"/>
  <c r="F364" i="60" s="1"/>
  <c r="E370" i="60"/>
  <c r="J369" i="60"/>
  <c r="G369" i="60"/>
  <c r="G368" i="60"/>
  <c r="J368" i="60" s="1"/>
  <c r="I367" i="60"/>
  <c r="H367" i="60"/>
  <c r="F367" i="60"/>
  <c r="F366" i="60" s="1"/>
  <c r="E367" i="60"/>
  <c r="E366" i="60" s="1"/>
  <c r="G366" i="60" s="1"/>
  <c r="I366" i="60"/>
  <c r="H366" i="60"/>
  <c r="J366" i="60" s="1"/>
  <c r="I365" i="60"/>
  <c r="I364" i="60"/>
  <c r="G363" i="60"/>
  <c r="J363" i="60" s="1"/>
  <c r="G362" i="60"/>
  <c r="J362" i="60" s="1"/>
  <c r="J361" i="60"/>
  <c r="G361" i="60"/>
  <c r="I360" i="60"/>
  <c r="H360" i="60"/>
  <c r="F360" i="60"/>
  <c r="E360" i="60"/>
  <c r="G360" i="60" s="1"/>
  <c r="J360" i="60" s="1"/>
  <c r="I359" i="60"/>
  <c r="H359" i="60"/>
  <c r="F359" i="60"/>
  <c r="E359" i="60"/>
  <c r="G359" i="60" s="1"/>
  <c r="J359" i="60" s="1"/>
  <c r="J358" i="60"/>
  <c r="G358" i="60"/>
  <c r="G357" i="60"/>
  <c r="J357" i="60" s="1"/>
  <c r="G356" i="60"/>
  <c r="J356" i="60" s="1"/>
  <c r="J355" i="60"/>
  <c r="G355" i="60"/>
  <c r="I354" i="60"/>
  <c r="H354" i="60"/>
  <c r="F354" i="60"/>
  <c r="E354" i="60"/>
  <c r="G354" i="60" s="1"/>
  <c r="J354" i="60" s="1"/>
  <c r="I353" i="60"/>
  <c r="H353" i="60"/>
  <c r="F353" i="60"/>
  <c r="E353" i="60"/>
  <c r="G353" i="60" s="1"/>
  <c r="J353" i="60" s="1"/>
  <c r="G352" i="60"/>
  <c r="J352" i="60" s="1"/>
  <c r="I351" i="60"/>
  <c r="H351" i="60"/>
  <c r="F351" i="60"/>
  <c r="G351" i="60" s="1"/>
  <c r="J351" i="60" s="1"/>
  <c r="E351" i="60"/>
  <c r="G350" i="60"/>
  <c r="J350" i="60" s="1"/>
  <c r="G349" i="60"/>
  <c r="J349" i="60" s="1"/>
  <c r="J348" i="60" s="1"/>
  <c r="I348" i="60"/>
  <c r="H348" i="60"/>
  <c r="F348" i="60"/>
  <c r="E348" i="60"/>
  <c r="G347" i="60"/>
  <c r="J347" i="60" s="1"/>
  <c r="I346" i="60"/>
  <c r="H346" i="60"/>
  <c r="F346" i="60"/>
  <c r="E346" i="60"/>
  <c r="E338" i="60" s="1"/>
  <c r="J345" i="60"/>
  <c r="G345" i="60"/>
  <c r="I344" i="60"/>
  <c r="H344" i="60"/>
  <c r="F344" i="60"/>
  <c r="E344" i="60"/>
  <c r="G344" i="60" s="1"/>
  <c r="J344" i="60" s="1"/>
  <c r="G343" i="60"/>
  <c r="J343" i="60" s="1"/>
  <c r="I342" i="60"/>
  <c r="H342" i="60"/>
  <c r="F342" i="60"/>
  <c r="E342" i="60"/>
  <c r="G342" i="60" s="1"/>
  <c r="J342" i="60" s="1"/>
  <c r="G341" i="60"/>
  <c r="J341" i="60" s="1"/>
  <c r="I340" i="60"/>
  <c r="H340" i="60"/>
  <c r="F340" i="60"/>
  <c r="E340" i="60"/>
  <c r="G340" i="60" s="1"/>
  <c r="J340" i="60" s="1"/>
  <c r="G339" i="60"/>
  <c r="J339" i="60" s="1"/>
  <c r="G337" i="60"/>
  <c r="J337" i="60" s="1"/>
  <c r="I336" i="60"/>
  <c r="I335" i="60" s="1"/>
  <c r="H336" i="60"/>
  <c r="H335" i="60" s="1"/>
  <c r="F336" i="60"/>
  <c r="F335" i="60" s="1"/>
  <c r="E336" i="60"/>
  <c r="E335" i="60" s="1"/>
  <c r="G335" i="60" s="1"/>
  <c r="G334" i="60"/>
  <c r="J334" i="60" s="1"/>
  <c r="G333" i="60"/>
  <c r="J333" i="60" s="1"/>
  <c r="I332" i="60"/>
  <c r="H332" i="60"/>
  <c r="F332" i="60"/>
  <c r="E332" i="60"/>
  <c r="G331" i="60"/>
  <c r="J331" i="60" s="1"/>
  <c r="I330" i="60"/>
  <c r="H330" i="60"/>
  <c r="H329" i="60" s="1"/>
  <c r="F330" i="60"/>
  <c r="E330" i="60"/>
  <c r="G330" i="60" s="1"/>
  <c r="J330" i="60" s="1"/>
  <c r="I329" i="60"/>
  <c r="G328" i="60"/>
  <c r="J328" i="60" s="1"/>
  <c r="I327" i="60"/>
  <c r="H327" i="60"/>
  <c r="F327" i="60"/>
  <c r="F326" i="60" s="1"/>
  <c r="E327" i="60"/>
  <c r="I326" i="60"/>
  <c r="H326" i="60"/>
  <c r="G325" i="60"/>
  <c r="J325" i="60" s="1"/>
  <c r="G324" i="60"/>
  <c r="G323" i="60" s="1"/>
  <c r="J323" i="60"/>
  <c r="I323" i="60"/>
  <c r="H323" i="60"/>
  <c r="F323" i="60"/>
  <c r="E323" i="60"/>
  <c r="G322" i="60"/>
  <c r="J322" i="60" s="1"/>
  <c r="I321" i="60"/>
  <c r="H321" i="60"/>
  <c r="H320" i="60" s="1"/>
  <c r="F321" i="60"/>
  <c r="E321" i="60"/>
  <c r="F320" i="60"/>
  <c r="E320" i="60"/>
  <c r="G320" i="60" s="1"/>
  <c r="J320" i="60" s="1"/>
  <c r="G319" i="60"/>
  <c r="J319" i="60" s="1"/>
  <c r="G318" i="60"/>
  <c r="J318" i="60" s="1"/>
  <c r="I317" i="60"/>
  <c r="H317" i="60"/>
  <c r="F317" i="60"/>
  <c r="E317" i="60"/>
  <c r="G317" i="60" s="1"/>
  <c r="J317" i="60" s="1"/>
  <c r="G316" i="60"/>
  <c r="J316" i="60" s="1"/>
  <c r="G315" i="60"/>
  <c r="J315" i="60" s="1"/>
  <c r="I314" i="60"/>
  <c r="H314" i="60"/>
  <c r="H309" i="60" s="1"/>
  <c r="F314" i="60"/>
  <c r="F309" i="60" s="1"/>
  <c r="E314" i="60"/>
  <c r="E309" i="60" s="1"/>
  <c r="G313" i="60"/>
  <c r="J313" i="60" s="1"/>
  <c r="I312" i="60"/>
  <c r="I309" i="60" s="1"/>
  <c r="H312" i="60"/>
  <c r="F312" i="60"/>
  <c r="E312" i="60"/>
  <c r="G312" i="60" s="1"/>
  <c r="J312" i="60" s="1"/>
  <c r="G311" i="60"/>
  <c r="J311" i="60" s="1"/>
  <c r="I310" i="60"/>
  <c r="H310" i="60"/>
  <c r="F310" i="60"/>
  <c r="E310" i="60"/>
  <c r="G310" i="60" s="1"/>
  <c r="J310" i="60" s="1"/>
  <c r="J307" i="60"/>
  <c r="G307" i="60"/>
  <c r="I306" i="60"/>
  <c r="H306" i="60"/>
  <c r="F306" i="60"/>
  <c r="E306" i="60"/>
  <c r="G306" i="60" s="1"/>
  <c r="J306" i="60" s="1"/>
  <c r="G305" i="60"/>
  <c r="J305" i="60" s="1"/>
  <c r="G304" i="60"/>
  <c r="J304" i="60" s="1"/>
  <c r="I303" i="60"/>
  <c r="H303" i="60"/>
  <c r="F303" i="60"/>
  <c r="E303" i="60"/>
  <c r="G303" i="60" s="1"/>
  <c r="J303" i="60" s="1"/>
  <c r="G302" i="60"/>
  <c r="J302" i="60" s="1"/>
  <c r="G301" i="60"/>
  <c r="J301" i="60" s="1"/>
  <c r="J300" i="60"/>
  <c r="G300" i="60"/>
  <c r="J299" i="60"/>
  <c r="G299" i="60"/>
  <c r="I298" i="60"/>
  <c r="H298" i="60"/>
  <c r="F298" i="60"/>
  <c r="E298" i="60"/>
  <c r="G298" i="60" s="1"/>
  <c r="J298" i="60" s="1"/>
  <c r="G297" i="60"/>
  <c r="J297" i="60" s="1"/>
  <c r="G296" i="60"/>
  <c r="J296" i="60" s="1"/>
  <c r="G295" i="60"/>
  <c r="J295" i="60" s="1"/>
  <c r="G294" i="60"/>
  <c r="J294" i="60" s="1"/>
  <c r="G293" i="60"/>
  <c r="J293" i="60" s="1"/>
  <c r="G292" i="60"/>
  <c r="J292" i="60" s="1"/>
  <c r="I291" i="60"/>
  <c r="H291" i="60"/>
  <c r="H290" i="60" s="1"/>
  <c r="F291" i="60"/>
  <c r="F290" i="60" s="1"/>
  <c r="F284" i="60" s="1"/>
  <c r="E291" i="60"/>
  <c r="G291" i="60" s="1"/>
  <c r="J291" i="60" s="1"/>
  <c r="I290" i="60"/>
  <c r="G289" i="60"/>
  <c r="J289" i="60" s="1"/>
  <c r="G288" i="60"/>
  <c r="J288" i="60" s="1"/>
  <c r="G287" i="60"/>
  <c r="J287" i="60" s="1"/>
  <c r="G286" i="60"/>
  <c r="J286" i="60" s="1"/>
  <c r="I285" i="60"/>
  <c r="H285" i="60"/>
  <c r="F285" i="60"/>
  <c r="E285" i="60"/>
  <c r="G285" i="60" s="1"/>
  <c r="J285" i="60" s="1"/>
  <c r="G283" i="60"/>
  <c r="J283" i="60" s="1"/>
  <c r="G282" i="60"/>
  <c r="J282" i="60" s="1"/>
  <c r="G281" i="60"/>
  <c r="J281" i="60" s="1"/>
  <c r="G280" i="60"/>
  <c r="J280" i="60" s="1"/>
  <c r="J279" i="60"/>
  <c r="G279" i="60"/>
  <c r="I278" i="60"/>
  <c r="H278" i="60"/>
  <c r="F278" i="60"/>
  <c r="E278" i="60"/>
  <c r="G278" i="60" s="1"/>
  <c r="J278" i="60" s="1"/>
  <c r="G277" i="60"/>
  <c r="J277" i="60" s="1"/>
  <c r="G276" i="60"/>
  <c r="J276" i="60" s="1"/>
  <c r="G275" i="60"/>
  <c r="J275" i="60" s="1"/>
  <c r="I274" i="60"/>
  <c r="H274" i="60"/>
  <c r="F274" i="60"/>
  <c r="E274" i="60"/>
  <c r="G274" i="60" s="1"/>
  <c r="J274" i="60" s="1"/>
  <c r="J273" i="60"/>
  <c r="G273" i="60"/>
  <c r="G272" i="60"/>
  <c r="J272" i="60" s="1"/>
  <c r="G271" i="60"/>
  <c r="J271" i="60" s="1"/>
  <c r="G270" i="60"/>
  <c r="J270" i="60" s="1"/>
  <c r="G269" i="60"/>
  <c r="J269" i="60" s="1"/>
  <c r="I268" i="60"/>
  <c r="H268" i="60"/>
  <c r="F268" i="60"/>
  <c r="E268" i="60"/>
  <c r="G268" i="60" s="1"/>
  <c r="J268" i="60" s="1"/>
  <c r="G267" i="60"/>
  <c r="J267" i="60" s="1"/>
  <c r="G266" i="60"/>
  <c r="J266" i="60" s="1"/>
  <c r="J265" i="60"/>
  <c r="G265" i="60"/>
  <c r="G264" i="60"/>
  <c r="J264" i="60" s="1"/>
  <c r="G263" i="60"/>
  <c r="J263" i="60" s="1"/>
  <c r="J262" i="60"/>
  <c r="G262" i="60"/>
  <c r="I261" i="60"/>
  <c r="H261" i="60"/>
  <c r="F261" i="60"/>
  <c r="E261" i="60"/>
  <c r="G260" i="60"/>
  <c r="J260" i="60" s="1"/>
  <c r="I259" i="60"/>
  <c r="H259" i="60"/>
  <c r="F259" i="60"/>
  <c r="G258" i="60"/>
  <c r="J258" i="60" s="1"/>
  <c r="I257" i="60"/>
  <c r="I252" i="60" s="1"/>
  <c r="H257" i="60"/>
  <c r="H252" i="60" s="1"/>
  <c r="G257" i="60"/>
  <c r="J257" i="60" s="1"/>
  <c r="F257" i="60"/>
  <c r="E257" i="60"/>
  <c r="G256" i="60"/>
  <c r="J256" i="60" s="1"/>
  <c r="I255" i="60"/>
  <c r="H255" i="60"/>
  <c r="F255" i="60"/>
  <c r="F252" i="60" s="1"/>
  <c r="E255" i="60"/>
  <c r="G255" i="60" s="1"/>
  <c r="J255" i="60" s="1"/>
  <c r="G254" i="60"/>
  <c r="J254" i="60" s="1"/>
  <c r="I253" i="60"/>
  <c r="H253" i="60"/>
  <c r="F253" i="60"/>
  <c r="E253" i="60"/>
  <c r="G251" i="60"/>
  <c r="J251" i="60" s="1"/>
  <c r="I250" i="60"/>
  <c r="H250" i="60"/>
  <c r="F250" i="60"/>
  <c r="E250" i="60"/>
  <c r="G250" i="60" s="1"/>
  <c r="J250" i="60" s="1"/>
  <c r="G249" i="60"/>
  <c r="J249" i="60" s="1"/>
  <c r="I248" i="60"/>
  <c r="H248" i="60"/>
  <c r="F248" i="60"/>
  <c r="E248" i="60"/>
  <c r="E243" i="60" s="1"/>
  <c r="G247" i="60"/>
  <c r="J247" i="60" s="1"/>
  <c r="J246" i="60"/>
  <c r="G246" i="60"/>
  <c r="I245" i="60"/>
  <c r="H245" i="60"/>
  <c r="F245" i="60"/>
  <c r="E245" i="60"/>
  <c r="G245" i="60" s="1"/>
  <c r="J245" i="60" s="1"/>
  <c r="G244" i="60"/>
  <c r="J244" i="60" s="1"/>
  <c r="G242" i="60"/>
  <c r="J242" i="60" s="1"/>
  <c r="I241" i="60"/>
  <c r="I234" i="60" s="1"/>
  <c r="H241" i="60"/>
  <c r="F241" i="60"/>
  <c r="E241" i="60"/>
  <c r="E234" i="60" s="1"/>
  <c r="J240" i="60"/>
  <c r="G240" i="60"/>
  <c r="G239" i="60"/>
  <c r="J239" i="60" s="1"/>
  <c r="G238" i="60"/>
  <c r="J238" i="60" s="1"/>
  <c r="J237" i="60"/>
  <c r="G237" i="60"/>
  <c r="G236" i="60"/>
  <c r="J236" i="60" s="1"/>
  <c r="I235" i="60"/>
  <c r="H235" i="60"/>
  <c r="H234" i="60" s="1"/>
  <c r="F235" i="60"/>
  <c r="E235" i="60"/>
  <c r="J233" i="60"/>
  <c r="G233" i="60"/>
  <c r="I232" i="60"/>
  <c r="H232" i="60"/>
  <c r="F232" i="60"/>
  <c r="E232" i="60"/>
  <c r="G232" i="60" s="1"/>
  <c r="J232" i="60" s="1"/>
  <c r="G231" i="60"/>
  <c r="J231" i="60" s="1"/>
  <c r="G230" i="60"/>
  <c r="J230" i="60" s="1"/>
  <c r="G229" i="60"/>
  <c r="J229" i="60" s="1"/>
  <c r="G228" i="60"/>
  <c r="J228" i="60" s="1"/>
  <c r="I227" i="60"/>
  <c r="H227" i="60"/>
  <c r="F227" i="60"/>
  <c r="E227" i="60"/>
  <c r="G227" i="60" s="1"/>
  <c r="J227" i="60" s="1"/>
  <c r="G226" i="60"/>
  <c r="J226" i="60" s="1"/>
  <c r="I225" i="60"/>
  <c r="H225" i="60"/>
  <c r="F225" i="60"/>
  <c r="E225" i="60"/>
  <c r="G225" i="60" s="1"/>
  <c r="J225" i="60" s="1"/>
  <c r="G224" i="60"/>
  <c r="J224" i="60" s="1"/>
  <c r="I223" i="60"/>
  <c r="I216" i="60" s="1"/>
  <c r="H223" i="60"/>
  <c r="H216" i="60" s="1"/>
  <c r="F223" i="60"/>
  <c r="E223" i="60"/>
  <c r="G223" i="60" s="1"/>
  <c r="J223" i="60" s="1"/>
  <c r="G222" i="60"/>
  <c r="J222" i="60" s="1"/>
  <c r="I221" i="60"/>
  <c r="H221" i="60"/>
  <c r="F221" i="60"/>
  <c r="E221" i="60"/>
  <c r="G221" i="60" s="1"/>
  <c r="J221" i="60" s="1"/>
  <c r="G220" i="60"/>
  <c r="J220" i="60" s="1"/>
  <c r="I219" i="60"/>
  <c r="H219" i="60"/>
  <c r="F219" i="60"/>
  <c r="E219" i="60"/>
  <c r="G219" i="60" s="1"/>
  <c r="J219" i="60" s="1"/>
  <c r="G218" i="60"/>
  <c r="J218" i="60" s="1"/>
  <c r="I217" i="60"/>
  <c r="H217" i="60"/>
  <c r="F217" i="60"/>
  <c r="E217" i="60"/>
  <c r="G215" i="60"/>
  <c r="J215" i="60" s="1"/>
  <c r="I214" i="60"/>
  <c r="H214" i="60"/>
  <c r="F214" i="60"/>
  <c r="E214" i="60"/>
  <c r="G214" i="60" s="1"/>
  <c r="J214" i="60" s="1"/>
  <c r="G213" i="60"/>
  <c r="J213" i="60" s="1"/>
  <c r="G212" i="60"/>
  <c r="J212" i="60" s="1"/>
  <c r="I211" i="60"/>
  <c r="H211" i="60"/>
  <c r="F211" i="60"/>
  <c r="F206" i="60" s="1"/>
  <c r="E211" i="60"/>
  <c r="G210" i="60"/>
  <c r="J210" i="60" s="1"/>
  <c r="G209" i="60"/>
  <c r="J207" i="60"/>
  <c r="I207" i="60"/>
  <c r="H207" i="60"/>
  <c r="F207" i="60"/>
  <c r="E207" i="60"/>
  <c r="E206" i="60" s="1"/>
  <c r="G205" i="60"/>
  <c r="J205" i="60" s="1"/>
  <c r="J204" i="60"/>
  <c r="G204" i="60"/>
  <c r="I203" i="60"/>
  <c r="H203" i="60"/>
  <c r="G203" i="60"/>
  <c r="F203" i="60"/>
  <c r="E203" i="60"/>
  <c r="J202" i="60"/>
  <c r="G202" i="60"/>
  <c r="G201" i="60"/>
  <c r="J201" i="60" s="1"/>
  <c r="I200" i="60"/>
  <c r="H200" i="60"/>
  <c r="F200" i="60"/>
  <c r="E200" i="60"/>
  <c r="G200" i="60" s="1"/>
  <c r="J200" i="60" s="1"/>
  <c r="J199" i="60"/>
  <c r="G199" i="60"/>
  <c r="J198" i="60"/>
  <c r="G198" i="60"/>
  <c r="G197" i="60"/>
  <c r="J197" i="60" s="1"/>
  <c r="G196" i="60"/>
  <c r="J196" i="60" s="1"/>
  <c r="I195" i="60"/>
  <c r="H195" i="60"/>
  <c r="F195" i="60"/>
  <c r="E195" i="60"/>
  <c r="G195" i="60" s="1"/>
  <c r="J195" i="60" s="1"/>
  <c r="G194" i="60"/>
  <c r="J194" i="60" s="1"/>
  <c r="I193" i="60"/>
  <c r="H193" i="60"/>
  <c r="F193" i="60"/>
  <c r="E193" i="60"/>
  <c r="G193" i="60" s="1"/>
  <c r="J193" i="60" s="1"/>
  <c r="J192" i="60"/>
  <c r="G192" i="60"/>
  <c r="I191" i="60"/>
  <c r="H191" i="60"/>
  <c r="F191" i="60"/>
  <c r="E191" i="60"/>
  <c r="G191" i="60" s="1"/>
  <c r="J191" i="60" s="1"/>
  <c r="G190" i="60"/>
  <c r="J190" i="60" s="1"/>
  <c r="J189" i="60"/>
  <c r="G189" i="60"/>
  <c r="G188" i="60"/>
  <c r="J188" i="60" s="1"/>
  <c r="I187" i="60"/>
  <c r="H187" i="60"/>
  <c r="F187" i="60"/>
  <c r="E187" i="60"/>
  <c r="G187" i="60" s="1"/>
  <c r="J187" i="60" s="1"/>
  <c r="G186" i="60"/>
  <c r="J186" i="60" s="1"/>
  <c r="I185" i="60"/>
  <c r="H185" i="60"/>
  <c r="F185" i="60"/>
  <c r="F184" i="60" s="1"/>
  <c r="E185" i="60"/>
  <c r="G183" i="60"/>
  <c r="J183" i="60" s="1"/>
  <c r="G182" i="60"/>
  <c r="J182" i="60" s="1"/>
  <c r="G181" i="60"/>
  <c r="J181" i="60" s="1"/>
  <c r="I180" i="60"/>
  <c r="H180" i="60"/>
  <c r="F180" i="60"/>
  <c r="E180" i="60"/>
  <c r="G180" i="60" s="1"/>
  <c r="J180" i="60" s="1"/>
  <c r="G179" i="60"/>
  <c r="J179" i="60" s="1"/>
  <c r="I178" i="60"/>
  <c r="H178" i="60"/>
  <c r="F178" i="60"/>
  <c r="G178" i="60" s="1"/>
  <c r="J178" i="60" s="1"/>
  <c r="E178" i="60"/>
  <c r="G177" i="60"/>
  <c r="J177" i="60" s="1"/>
  <c r="I176" i="60"/>
  <c r="H176" i="60"/>
  <c r="F176" i="60"/>
  <c r="G176" i="60" s="1"/>
  <c r="J176" i="60" s="1"/>
  <c r="E176" i="60"/>
  <c r="G175" i="60"/>
  <c r="J175" i="60" s="1"/>
  <c r="I174" i="60"/>
  <c r="H174" i="60"/>
  <c r="F174" i="60"/>
  <c r="E174" i="60"/>
  <c r="G174" i="60" s="1"/>
  <c r="J174" i="60" s="1"/>
  <c r="G173" i="60"/>
  <c r="J173" i="60" s="1"/>
  <c r="I172" i="60"/>
  <c r="H172" i="60"/>
  <c r="F172" i="60"/>
  <c r="E172" i="60"/>
  <c r="G170" i="60"/>
  <c r="J170" i="60" s="1"/>
  <c r="I169" i="60"/>
  <c r="H169" i="60"/>
  <c r="G169" i="60"/>
  <c r="J169" i="60" s="1"/>
  <c r="F169" i="60"/>
  <c r="E169" i="60"/>
  <c r="G168" i="60"/>
  <c r="J168" i="60" s="1"/>
  <c r="J167" i="60" s="1"/>
  <c r="I167" i="60"/>
  <c r="H167" i="60"/>
  <c r="G167" i="60"/>
  <c r="F167" i="60"/>
  <c r="E167" i="60"/>
  <c r="J166" i="60"/>
  <c r="J165" i="60" s="1"/>
  <c r="G166" i="60"/>
  <c r="I165" i="60"/>
  <c r="H165" i="60"/>
  <c r="G165" i="60"/>
  <c r="F165" i="60"/>
  <c r="E165" i="60"/>
  <c r="G164" i="60"/>
  <c r="J164" i="60" s="1"/>
  <c r="G163" i="60"/>
  <c r="J163" i="60" s="1"/>
  <c r="I162" i="60"/>
  <c r="H162" i="60"/>
  <c r="F162" i="60"/>
  <c r="E162" i="60"/>
  <c r="G162" i="60" s="1"/>
  <c r="J162" i="60" s="1"/>
  <c r="G161" i="60"/>
  <c r="J161" i="60" s="1"/>
  <c r="I160" i="60"/>
  <c r="H160" i="60"/>
  <c r="F160" i="60"/>
  <c r="E160" i="60"/>
  <c r="G160" i="60" s="1"/>
  <c r="J160" i="60" s="1"/>
  <c r="G159" i="60"/>
  <c r="J159" i="60" s="1"/>
  <c r="I158" i="60"/>
  <c r="H158" i="60"/>
  <c r="F158" i="60"/>
  <c r="E158" i="60"/>
  <c r="G157" i="60"/>
  <c r="J157" i="60" s="1"/>
  <c r="G156" i="60"/>
  <c r="J156" i="60" s="1"/>
  <c r="I155" i="60"/>
  <c r="H155" i="60"/>
  <c r="F155" i="60"/>
  <c r="E155" i="60"/>
  <c r="G155" i="60" s="1"/>
  <c r="G152" i="60"/>
  <c r="J152" i="60" s="1"/>
  <c r="G151" i="60"/>
  <c r="J151" i="60" s="1"/>
  <c r="J150" i="60"/>
  <c r="I150" i="60"/>
  <c r="H150" i="60"/>
  <c r="F150" i="60"/>
  <c r="E150" i="60"/>
  <c r="G150" i="60" s="1"/>
  <c r="G149" i="60"/>
  <c r="J149" i="60" s="1"/>
  <c r="I148" i="60"/>
  <c r="H148" i="60"/>
  <c r="F148" i="60"/>
  <c r="E148" i="60"/>
  <c r="G148" i="60" s="1"/>
  <c r="J148" i="60" s="1"/>
  <c r="G147" i="60"/>
  <c r="J147" i="60" s="1"/>
  <c r="G146" i="60"/>
  <c r="J146" i="60" s="1"/>
  <c r="G145" i="60"/>
  <c r="I144" i="60"/>
  <c r="H144" i="60"/>
  <c r="F144" i="60"/>
  <c r="E144" i="60"/>
  <c r="G143" i="60"/>
  <c r="J143" i="60" s="1"/>
  <c r="I142" i="60"/>
  <c r="H142" i="60"/>
  <c r="G142" i="60"/>
  <c r="J142" i="60" s="1"/>
  <c r="F142" i="60"/>
  <c r="E142" i="60"/>
  <c r="G141" i="60"/>
  <c r="J141" i="60" s="1"/>
  <c r="I140" i="60"/>
  <c r="H140" i="60"/>
  <c r="F140" i="60"/>
  <c r="F133" i="60" s="1"/>
  <c r="E140" i="60"/>
  <c r="G139" i="60"/>
  <c r="J139" i="60" s="1"/>
  <c r="I138" i="60"/>
  <c r="H138" i="60"/>
  <c r="G138" i="60"/>
  <c r="F138" i="60"/>
  <c r="E138" i="60"/>
  <c r="G137" i="60"/>
  <c r="J137" i="60" s="1"/>
  <c r="G136" i="60"/>
  <c r="J136" i="60" s="1"/>
  <c r="G135" i="60"/>
  <c r="J135" i="60" s="1"/>
  <c r="I134" i="60"/>
  <c r="H134" i="60"/>
  <c r="F134" i="60"/>
  <c r="E134" i="60"/>
  <c r="G132" i="60"/>
  <c r="G131" i="60" s="1"/>
  <c r="I131" i="60"/>
  <c r="H131" i="60"/>
  <c r="F131" i="60"/>
  <c r="E131" i="60"/>
  <c r="G130" i="60"/>
  <c r="J130" i="60" s="1"/>
  <c r="G129" i="60"/>
  <c r="I128" i="60"/>
  <c r="H128" i="60"/>
  <c r="F128" i="60"/>
  <c r="E128" i="60"/>
  <c r="G126" i="60"/>
  <c r="J126" i="60" s="1"/>
  <c r="I125" i="60"/>
  <c r="H125" i="60"/>
  <c r="F125" i="60"/>
  <c r="E125" i="60"/>
  <c r="G125" i="60" s="1"/>
  <c r="J125" i="60" s="1"/>
  <c r="J124" i="60"/>
  <c r="G124" i="60"/>
  <c r="G123" i="60"/>
  <c r="J123" i="60" s="1"/>
  <c r="G122" i="60"/>
  <c r="J122" i="60" s="1"/>
  <c r="G121" i="60"/>
  <c r="G120" i="60" s="1"/>
  <c r="I120" i="60"/>
  <c r="H120" i="60"/>
  <c r="F120" i="60"/>
  <c r="E120" i="60"/>
  <c r="G119" i="60"/>
  <c r="J119" i="60" s="1"/>
  <c r="G118" i="60"/>
  <c r="J118" i="60" s="1"/>
  <c r="G117" i="60"/>
  <c r="G116" i="60" s="1"/>
  <c r="I116" i="60"/>
  <c r="H116" i="60"/>
  <c r="J116" i="60" s="1"/>
  <c r="F116" i="60"/>
  <c r="E116" i="60"/>
  <c r="G114" i="60"/>
  <c r="J114" i="60" s="1"/>
  <c r="G113" i="60"/>
  <c r="J113" i="60" s="1"/>
  <c r="I112" i="60"/>
  <c r="I111" i="60" s="1"/>
  <c r="H112" i="60"/>
  <c r="H111" i="60" s="1"/>
  <c r="F112" i="60"/>
  <c r="E112" i="60"/>
  <c r="E111" i="60" s="1"/>
  <c r="G110" i="60"/>
  <c r="J110" i="60" s="1"/>
  <c r="I109" i="60"/>
  <c r="H109" i="60"/>
  <c r="F109" i="60"/>
  <c r="E109" i="60"/>
  <c r="G109" i="60" s="1"/>
  <c r="J109" i="60" s="1"/>
  <c r="J108" i="60"/>
  <c r="G108" i="60"/>
  <c r="I107" i="60"/>
  <c r="H107" i="60"/>
  <c r="F107" i="60"/>
  <c r="E107" i="60"/>
  <c r="G107" i="60" s="1"/>
  <c r="J107" i="60" s="1"/>
  <c r="G106" i="60"/>
  <c r="J106" i="60" s="1"/>
  <c r="G105" i="60"/>
  <c r="J105" i="60" s="1"/>
  <c r="I104" i="60"/>
  <c r="H104" i="60"/>
  <c r="F104" i="60"/>
  <c r="E104" i="60"/>
  <c r="G103" i="60"/>
  <c r="J103" i="60" s="1"/>
  <c r="I102" i="60"/>
  <c r="I101" i="60" s="1"/>
  <c r="H102" i="60"/>
  <c r="H101" i="60" s="1"/>
  <c r="G102" i="60"/>
  <c r="F102" i="60"/>
  <c r="E102" i="60"/>
  <c r="G100" i="60"/>
  <c r="J100" i="60" s="1"/>
  <c r="G99" i="60"/>
  <c r="J99" i="60" s="1"/>
  <c r="J98" i="60"/>
  <c r="G98" i="60"/>
  <c r="I97" i="60"/>
  <c r="H97" i="60"/>
  <c r="F97" i="60"/>
  <c r="E97" i="60"/>
  <c r="G97" i="60" s="1"/>
  <c r="J97" i="60" s="1"/>
  <c r="J96" i="60"/>
  <c r="G96" i="60"/>
  <c r="I95" i="60"/>
  <c r="H95" i="60"/>
  <c r="G95" i="60"/>
  <c r="J95" i="60" s="1"/>
  <c r="F95" i="60"/>
  <c r="E95" i="60"/>
  <c r="G94" i="60"/>
  <c r="J94" i="60" s="1"/>
  <c r="G93" i="60"/>
  <c r="J93" i="60" s="1"/>
  <c r="I92" i="60"/>
  <c r="H92" i="60"/>
  <c r="G92" i="60"/>
  <c r="J92" i="60" s="1"/>
  <c r="F92" i="60"/>
  <c r="E92" i="60"/>
  <c r="G91" i="60"/>
  <c r="G90" i="60"/>
  <c r="J90" i="60" s="1"/>
  <c r="I89" i="60"/>
  <c r="H89" i="60"/>
  <c r="F89" i="60"/>
  <c r="E89" i="60"/>
  <c r="G88" i="60"/>
  <c r="J88" i="60" s="1"/>
  <c r="G87" i="60"/>
  <c r="J87" i="60" s="1"/>
  <c r="I86" i="60"/>
  <c r="H86" i="60"/>
  <c r="F86" i="60"/>
  <c r="E86" i="60"/>
  <c r="G86" i="60" s="1"/>
  <c r="J86" i="60" s="1"/>
  <c r="G85" i="60"/>
  <c r="J85" i="60" s="1"/>
  <c r="J84" i="60"/>
  <c r="G84" i="60"/>
  <c r="I83" i="60"/>
  <c r="H83" i="60"/>
  <c r="F83" i="60"/>
  <c r="E83" i="60"/>
  <c r="G83" i="60" s="1"/>
  <c r="J83" i="60" s="1"/>
  <c r="G82" i="60"/>
  <c r="J82" i="60" s="1"/>
  <c r="G81" i="60"/>
  <c r="J81" i="60" s="1"/>
  <c r="I80" i="60"/>
  <c r="H80" i="60"/>
  <c r="G80" i="60"/>
  <c r="J80" i="60" s="1"/>
  <c r="F80" i="60"/>
  <c r="E80" i="60"/>
  <c r="G78" i="60"/>
  <c r="J78" i="60" s="1"/>
  <c r="G77" i="60"/>
  <c r="J76" i="60"/>
  <c r="G76" i="60"/>
  <c r="G75" i="60"/>
  <c r="J75" i="60" s="1"/>
  <c r="I74" i="60"/>
  <c r="H74" i="60"/>
  <c r="F74" i="60"/>
  <c r="F73" i="60" s="1"/>
  <c r="E74" i="60"/>
  <c r="E73" i="60" s="1"/>
  <c r="G73" i="60" s="1"/>
  <c r="I73" i="60"/>
  <c r="H73" i="60"/>
  <c r="J73" i="60" s="1"/>
  <c r="G72" i="60"/>
  <c r="J72" i="60" s="1"/>
  <c r="G71" i="60"/>
  <c r="J71" i="60" s="1"/>
  <c r="G70" i="60"/>
  <c r="J70" i="60" s="1"/>
  <c r="I69" i="60"/>
  <c r="H69" i="60"/>
  <c r="F69" i="60"/>
  <c r="E69" i="60"/>
  <c r="G69" i="60" s="1"/>
  <c r="J69" i="60" s="1"/>
  <c r="G68" i="60"/>
  <c r="J68" i="60" s="1"/>
  <c r="G67" i="60"/>
  <c r="J67" i="60" s="1"/>
  <c r="I66" i="60"/>
  <c r="H66" i="60"/>
  <c r="F66" i="60"/>
  <c r="E66" i="60"/>
  <c r="G66" i="60" s="1"/>
  <c r="J66" i="60" s="1"/>
  <c r="G65" i="60"/>
  <c r="J65" i="60" s="1"/>
  <c r="I64" i="60"/>
  <c r="H64" i="60"/>
  <c r="F64" i="60"/>
  <c r="E64" i="60"/>
  <c r="G64" i="60" s="1"/>
  <c r="G63" i="60"/>
  <c r="J63" i="60" s="1"/>
  <c r="I62" i="60"/>
  <c r="H62" i="60"/>
  <c r="G62" i="60"/>
  <c r="J62" i="60" s="1"/>
  <c r="F62" i="60"/>
  <c r="E62" i="60"/>
  <c r="G61" i="60"/>
  <c r="J61" i="60" s="1"/>
  <c r="G60" i="60"/>
  <c r="J60" i="60" s="1"/>
  <c r="G59" i="60"/>
  <c r="J59" i="60" s="1"/>
  <c r="I58" i="60"/>
  <c r="H58" i="60"/>
  <c r="F58" i="60"/>
  <c r="G58" i="60" s="1"/>
  <c r="J58" i="60" s="1"/>
  <c r="E58" i="60"/>
  <c r="G57" i="60"/>
  <c r="G56" i="60"/>
  <c r="J56" i="60" s="1"/>
  <c r="I55" i="60"/>
  <c r="F55" i="60"/>
  <c r="E55" i="60"/>
  <c r="G55" i="60" s="1"/>
  <c r="G52" i="60"/>
  <c r="J52" i="60" s="1"/>
  <c r="G51" i="60"/>
  <c r="J51" i="60" s="1"/>
  <c r="I50" i="60"/>
  <c r="H50" i="60"/>
  <c r="G50" i="60"/>
  <c r="J50" i="60" s="1"/>
  <c r="G49" i="60"/>
  <c r="J49" i="60" s="1"/>
  <c r="G48" i="60"/>
  <c r="J48" i="60" s="1"/>
  <c r="J47" i="60" s="1"/>
  <c r="I47" i="60"/>
  <c r="I46" i="60" s="1"/>
  <c r="H47" i="60"/>
  <c r="H46" i="60" s="1"/>
  <c r="J46" i="60" s="1"/>
  <c r="G47" i="60"/>
  <c r="F47" i="60"/>
  <c r="F46" i="60" s="1"/>
  <c r="E47" i="60"/>
  <c r="E46" i="60" s="1"/>
  <c r="G46" i="60" s="1"/>
  <c r="G45" i="60"/>
  <c r="J45" i="60" s="1"/>
  <c r="I44" i="60"/>
  <c r="H44" i="60"/>
  <c r="F44" i="60"/>
  <c r="E44" i="60"/>
  <c r="G44" i="60" s="1"/>
  <c r="J44" i="60" s="1"/>
  <c r="G43" i="60"/>
  <c r="J43" i="60" s="1"/>
  <c r="G42" i="60"/>
  <c r="J42" i="60" s="1"/>
  <c r="G41" i="60"/>
  <c r="J41" i="60" s="1"/>
  <c r="G40" i="60"/>
  <c r="J40" i="60" s="1"/>
  <c r="J39" i="60"/>
  <c r="I39" i="60"/>
  <c r="H39" i="60"/>
  <c r="G39" i="60"/>
  <c r="F39" i="60"/>
  <c r="E39" i="60"/>
  <c r="G38" i="60"/>
  <c r="J38" i="60" s="1"/>
  <c r="I37" i="60"/>
  <c r="H37" i="60"/>
  <c r="F37" i="60"/>
  <c r="E37" i="60"/>
  <c r="G37" i="60" s="1"/>
  <c r="J37" i="60" s="1"/>
  <c r="G36" i="60"/>
  <c r="J36" i="60" s="1"/>
  <c r="G35" i="60"/>
  <c r="J35" i="60" s="1"/>
  <c r="G34" i="60"/>
  <c r="J34" i="60" s="1"/>
  <c r="I33" i="60"/>
  <c r="I32" i="60" s="1"/>
  <c r="H33" i="60"/>
  <c r="F33" i="60"/>
  <c r="E33" i="60"/>
  <c r="G33" i="60" s="1"/>
  <c r="J33" i="60" s="1"/>
  <c r="H32" i="60"/>
  <c r="F32" i="60"/>
  <c r="G31" i="60"/>
  <c r="J31" i="60" s="1"/>
  <c r="G30" i="60"/>
  <c r="J30" i="60" s="1"/>
  <c r="I29" i="60"/>
  <c r="H29" i="60"/>
  <c r="F29" i="60"/>
  <c r="E29" i="60"/>
  <c r="G29" i="60" s="1"/>
  <c r="J29" i="60" s="1"/>
  <c r="J28" i="60"/>
  <c r="G28" i="60"/>
  <c r="G27" i="60"/>
  <c r="J27" i="60" s="1"/>
  <c r="G26" i="60"/>
  <c r="J26" i="60" s="1"/>
  <c r="G25" i="60"/>
  <c r="J25" i="60" s="1"/>
  <c r="G24" i="60"/>
  <c r="J24" i="60" s="1"/>
  <c r="I23" i="60"/>
  <c r="H23" i="60"/>
  <c r="F23" i="60"/>
  <c r="E23" i="60"/>
  <c r="G22" i="60"/>
  <c r="J22" i="60" s="1"/>
  <c r="G20" i="60"/>
  <c r="J20" i="60" s="1"/>
  <c r="J19" i="60"/>
  <c r="G19" i="60"/>
  <c r="I18" i="60"/>
  <c r="H18" i="60"/>
  <c r="F18" i="60"/>
  <c r="E18" i="60"/>
  <c r="G18" i="60" s="1"/>
  <c r="J18" i="60" s="1"/>
  <c r="G17" i="60"/>
  <c r="J17" i="60" s="1"/>
  <c r="I16" i="60"/>
  <c r="H16" i="60"/>
  <c r="F16" i="60"/>
  <c r="E16" i="60"/>
  <c r="G16" i="60" s="1"/>
  <c r="J16" i="60" s="1"/>
  <c r="J15" i="60"/>
  <c r="G14" i="60"/>
  <c r="J14" i="60" s="1"/>
  <c r="I13" i="60"/>
  <c r="I12" i="60" s="1"/>
  <c r="H13" i="60"/>
  <c r="H12" i="60" s="1"/>
  <c r="F13" i="60"/>
  <c r="F12" i="60" s="1"/>
  <c r="E13" i="60"/>
  <c r="E12" i="60" s="1"/>
  <c r="J433" i="59"/>
  <c r="H433" i="59"/>
  <c r="G433" i="59"/>
  <c r="F433" i="59"/>
  <c r="E433" i="59"/>
  <c r="G431" i="59"/>
  <c r="J431" i="59" s="1"/>
  <c r="I430" i="59"/>
  <c r="H430" i="59"/>
  <c r="F430" i="59"/>
  <c r="F429" i="59" s="1"/>
  <c r="E430" i="59"/>
  <c r="I429" i="59"/>
  <c r="H429" i="59"/>
  <c r="G428" i="59"/>
  <c r="J428" i="59" s="1"/>
  <c r="I427" i="59"/>
  <c r="H427" i="59"/>
  <c r="F427" i="59"/>
  <c r="E427" i="59"/>
  <c r="G426" i="59"/>
  <c r="J426" i="59" s="1"/>
  <c r="I425" i="59"/>
  <c r="H425" i="59"/>
  <c r="F425" i="59"/>
  <c r="E425" i="59"/>
  <c r="G425" i="59" s="1"/>
  <c r="J425" i="59" s="1"/>
  <c r="G424" i="59"/>
  <c r="J424" i="59" s="1"/>
  <c r="I423" i="59"/>
  <c r="H423" i="59"/>
  <c r="F423" i="59"/>
  <c r="E423" i="59"/>
  <c r="G422" i="59"/>
  <c r="J422" i="59" s="1"/>
  <c r="G421" i="59"/>
  <c r="J421" i="59" s="1"/>
  <c r="I420" i="59"/>
  <c r="H420" i="59"/>
  <c r="F420" i="59"/>
  <c r="F419" i="59" s="1"/>
  <c r="E420" i="59"/>
  <c r="I419" i="59"/>
  <c r="H419" i="59"/>
  <c r="G418" i="59"/>
  <c r="J418" i="59" s="1"/>
  <c r="G417" i="59"/>
  <c r="J417" i="59" s="1"/>
  <c r="I416" i="59"/>
  <c r="H416" i="59"/>
  <c r="F416" i="59"/>
  <c r="E416" i="59"/>
  <c r="G414" i="59"/>
  <c r="J414" i="59" s="1"/>
  <c r="I413" i="59"/>
  <c r="H413" i="59"/>
  <c r="F413" i="59"/>
  <c r="E413" i="59"/>
  <c r="G413" i="59" s="1"/>
  <c r="J413" i="59" s="1"/>
  <c r="G412" i="59"/>
  <c r="J412" i="59" s="1"/>
  <c r="I411" i="59"/>
  <c r="H411" i="59"/>
  <c r="F411" i="59"/>
  <c r="F410" i="59" s="1"/>
  <c r="E411" i="59"/>
  <c r="I410" i="59"/>
  <c r="H410" i="59"/>
  <c r="G409" i="59"/>
  <c r="J409" i="59" s="1"/>
  <c r="G408" i="59"/>
  <c r="J408" i="59" s="1"/>
  <c r="I407" i="59"/>
  <c r="H407" i="59"/>
  <c r="F407" i="59"/>
  <c r="E407" i="59"/>
  <c r="G407" i="59" s="1"/>
  <c r="G406" i="59"/>
  <c r="J406" i="59" s="1"/>
  <c r="G405" i="59"/>
  <c r="J405" i="59" s="1"/>
  <c r="G404" i="59"/>
  <c r="J404" i="59" s="1"/>
  <c r="G403" i="59"/>
  <c r="J403" i="59" s="1"/>
  <c r="G402" i="59"/>
  <c r="J402" i="59" s="1"/>
  <c r="G401" i="59"/>
  <c r="J401" i="59" s="1"/>
  <c r="G400" i="59"/>
  <c r="J400" i="59" s="1"/>
  <c r="G399" i="59"/>
  <c r="J399" i="59" s="1"/>
  <c r="I398" i="59"/>
  <c r="H398" i="59"/>
  <c r="F398" i="59"/>
  <c r="E398" i="59"/>
  <c r="G398" i="59" s="1"/>
  <c r="J398" i="59" s="1"/>
  <c r="G397" i="59"/>
  <c r="J397" i="59" s="1"/>
  <c r="G396" i="59"/>
  <c r="J396" i="59" s="1"/>
  <c r="G395" i="59"/>
  <c r="J395" i="59" s="1"/>
  <c r="G394" i="59"/>
  <c r="I393" i="59"/>
  <c r="H393" i="59"/>
  <c r="F393" i="59"/>
  <c r="E393" i="59"/>
  <c r="G392" i="59"/>
  <c r="J392" i="59" s="1"/>
  <c r="G391" i="59"/>
  <c r="J391" i="59" s="1"/>
  <c r="I390" i="59"/>
  <c r="H390" i="59"/>
  <c r="F390" i="59"/>
  <c r="E390" i="59"/>
  <c r="G390" i="59" s="1"/>
  <c r="G389" i="59"/>
  <c r="J389" i="59" s="1"/>
  <c r="G388" i="59"/>
  <c r="J388" i="59" s="1"/>
  <c r="I387" i="59"/>
  <c r="H387" i="59"/>
  <c r="F387" i="59"/>
  <c r="E387" i="59"/>
  <c r="G387" i="59" s="1"/>
  <c r="G386" i="59"/>
  <c r="J386" i="59" s="1"/>
  <c r="G385" i="59"/>
  <c r="J385" i="59" s="1"/>
  <c r="I384" i="59"/>
  <c r="H384" i="59"/>
  <c r="F384" i="59"/>
  <c r="E384" i="59"/>
  <c r="G384" i="59" s="1"/>
  <c r="J384" i="59" s="1"/>
  <c r="G383" i="59"/>
  <c r="J383" i="59" s="1"/>
  <c r="G382" i="59"/>
  <c r="J382" i="59" s="1"/>
  <c r="I381" i="59"/>
  <c r="H381" i="59"/>
  <c r="F381" i="59"/>
  <c r="E381" i="59"/>
  <c r="G381" i="59" s="1"/>
  <c r="J381" i="59" s="1"/>
  <c r="G380" i="59"/>
  <c r="J380" i="59" s="1"/>
  <c r="G379" i="59"/>
  <c r="J379" i="59" s="1"/>
  <c r="I378" i="59"/>
  <c r="H378" i="59"/>
  <c r="F378" i="59"/>
  <c r="E378" i="59"/>
  <c r="G377" i="59"/>
  <c r="J377" i="59" s="1"/>
  <c r="G376" i="59"/>
  <c r="J376" i="59" s="1"/>
  <c r="I375" i="59"/>
  <c r="H375" i="59"/>
  <c r="F375" i="59"/>
  <c r="E375" i="59"/>
  <c r="G375" i="59" s="1"/>
  <c r="J375" i="59" s="1"/>
  <c r="G374" i="59"/>
  <c r="J374" i="59" s="1"/>
  <c r="G373" i="59"/>
  <c r="G372" i="59" s="1"/>
  <c r="I372" i="59"/>
  <c r="H372" i="59"/>
  <c r="F372" i="59"/>
  <c r="E372" i="59"/>
  <c r="G371" i="59"/>
  <c r="I370" i="59"/>
  <c r="H370" i="59"/>
  <c r="F370" i="59"/>
  <c r="E370" i="59"/>
  <c r="G369" i="59"/>
  <c r="J369" i="59" s="1"/>
  <c r="G368" i="59"/>
  <c r="J368" i="59" s="1"/>
  <c r="I367" i="59"/>
  <c r="I366" i="59" s="1"/>
  <c r="H367" i="59"/>
  <c r="F367" i="59"/>
  <c r="E367" i="59"/>
  <c r="H366" i="59"/>
  <c r="E366" i="59"/>
  <c r="G363" i="59"/>
  <c r="J363" i="59" s="1"/>
  <c r="G362" i="59"/>
  <c r="J362" i="59" s="1"/>
  <c r="G361" i="59"/>
  <c r="J361" i="59" s="1"/>
  <c r="I360" i="59"/>
  <c r="H360" i="59"/>
  <c r="F360" i="59"/>
  <c r="E360" i="59"/>
  <c r="G360" i="59" s="1"/>
  <c r="J360" i="59" s="1"/>
  <c r="I359" i="59"/>
  <c r="H359" i="59"/>
  <c r="F359" i="59"/>
  <c r="E359" i="59"/>
  <c r="G359" i="59" s="1"/>
  <c r="G358" i="59"/>
  <c r="J358" i="59" s="1"/>
  <c r="G357" i="59"/>
  <c r="J357" i="59" s="1"/>
  <c r="G356" i="59"/>
  <c r="J356" i="59" s="1"/>
  <c r="G355" i="59"/>
  <c r="J355" i="59" s="1"/>
  <c r="I354" i="59"/>
  <c r="I353" i="59" s="1"/>
  <c r="H354" i="59"/>
  <c r="F354" i="59"/>
  <c r="E354" i="59"/>
  <c r="G354" i="59" s="1"/>
  <c r="J354" i="59" s="1"/>
  <c r="H353" i="59"/>
  <c r="F353" i="59"/>
  <c r="E353" i="59"/>
  <c r="G353" i="59" s="1"/>
  <c r="J353" i="59" s="1"/>
  <c r="G352" i="59"/>
  <c r="J352" i="59" s="1"/>
  <c r="I351" i="59"/>
  <c r="H351" i="59"/>
  <c r="F351" i="59"/>
  <c r="E351" i="59"/>
  <c r="G351" i="59" s="1"/>
  <c r="J351" i="59" s="1"/>
  <c r="G350" i="59"/>
  <c r="G349" i="59"/>
  <c r="J349" i="59" s="1"/>
  <c r="I348" i="59"/>
  <c r="H348" i="59"/>
  <c r="F348" i="59"/>
  <c r="E348" i="59"/>
  <c r="G347" i="59"/>
  <c r="J347" i="59" s="1"/>
  <c r="I346" i="59"/>
  <c r="H346" i="59"/>
  <c r="F346" i="59"/>
  <c r="E346" i="59"/>
  <c r="G346" i="59" s="1"/>
  <c r="J346" i="59" s="1"/>
  <c r="G345" i="59"/>
  <c r="J345" i="59" s="1"/>
  <c r="I344" i="59"/>
  <c r="H344" i="59"/>
  <c r="F344" i="59"/>
  <c r="F338" i="59" s="1"/>
  <c r="E344" i="59"/>
  <c r="G344" i="59" s="1"/>
  <c r="J344" i="59" s="1"/>
  <c r="G343" i="59"/>
  <c r="J343" i="59" s="1"/>
  <c r="I342" i="59"/>
  <c r="H342" i="59"/>
  <c r="F342" i="59"/>
  <c r="E342" i="59"/>
  <c r="G342" i="59" s="1"/>
  <c r="J342" i="59" s="1"/>
  <c r="G341" i="59"/>
  <c r="J341" i="59" s="1"/>
  <c r="I340" i="59"/>
  <c r="H340" i="59"/>
  <c r="F340" i="59"/>
  <c r="E340" i="59"/>
  <c r="G339" i="59"/>
  <c r="J339" i="59" s="1"/>
  <c r="G337" i="59"/>
  <c r="J337" i="59" s="1"/>
  <c r="I336" i="59"/>
  <c r="I335" i="59" s="1"/>
  <c r="H336" i="59"/>
  <c r="H335" i="59" s="1"/>
  <c r="F336" i="59"/>
  <c r="F335" i="59" s="1"/>
  <c r="E336" i="59"/>
  <c r="E335" i="59" s="1"/>
  <c r="G334" i="59"/>
  <c r="J334" i="59" s="1"/>
  <c r="G333" i="59"/>
  <c r="J333" i="59" s="1"/>
  <c r="I332" i="59"/>
  <c r="H332" i="59"/>
  <c r="F332" i="59"/>
  <c r="G332" i="59" s="1"/>
  <c r="E332" i="59"/>
  <c r="G331" i="59"/>
  <c r="J331" i="59" s="1"/>
  <c r="I330" i="59"/>
  <c r="H330" i="59"/>
  <c r="F330" i="59"/>
  <c r="F329" i="59" s="1"/>
  <c r="E330" i="59"/>
  <c r="E329" i="59" s="1"/>
  <c r="G328" i="59"/>
  <c r="J328" i="59" s="1"/>
  <c r="I327" i="59"/>
  <c r="I326" i="59" s="1"/>
  <c r="H327" i="59"/>
  <c r="H326" i="59" s="1"/>
  <c r="F327" i="59"/>
  <c r="E327" i="59"/>
  <c r="G327" i="59" s="1"/>
  <c r="J327" i="59" s="1"/>
  <c r="F326" i="59"/>
  <c r="E326" i="59"/>
  <c r="G326" i="59" s="1"/>
  <c r="J326" i="59" s="1"/>
  <c r="G325" i="59"/>
  <c r="J325" i="59" s="1"/>
  <c r="G324" i="59"/>
  <c r="J324" i="59" s="1"/>
  <c r="I323" i="59"/>
  <c r="H323" i="59"/>
  <c r="F323" i="59"/>
  <c r="E323" i="59"/>
  <c r="G322" i="59"/>
  <c r="J322" i="59" s="1"/>
  <c r="I321" i="59"/>
  <c r="H321" i="59"/>
  <c r="F321" i="59"/>
  <c r="E321" i="59"/>
  <c r="G319" i="59"/>
  <c r="J319" i="59" s="1"/>
  <c r="G318" i="59"/>
  <c r="J318" i="59" s="1"/>
  <c r="I317" i="59"/>
  <c r="H317" i="59"/>
  <c r="F317" i="59"/>
  <c r="E317" i="59"/>
  <c r="G317" i="59" s="1"/>
  <c r="J317" i="59" s="1"/>
  <c r="G316" i="59"/>
  <c r="J316" i="59" s="1"/>
  <c r="G315" i="59"/>
  <c r="J315" i="59" s="1"/>
  <c r="I314" i="59"/>
  <c r="H314" i="59"/>
  <c r="F314" i="59"/>
  <c r="E314" i="59"/>
  <c r="G313" i="59"/>
  <c r="J313" i="59" s="1"/>
  <c r="I312" i="59"/>
  <c r="H312" i="59"/>
  <c r="F312" i="59"/>
  <c r="E312" i="59"/>
  <c r="G311" i="59"/>
  <c r="J311" i="59" s="1"/>
  <c r="I310" i="59"/>
  <c r="H310" i="59"/>
  <c r="F310" i="59"/>
  <c r="E310" i="59"/>
  <c r="G307" i="59"/>
  <c r="J307" i="59" s="1"/>
  <c r="I306" i="59"/>
  <c r="H306" i="59"/>
  <c r="F306" i="59"/>
  <c r="E306" i="59"/>
  <c r="G306" i="59" s="1"/>
  <c r="J306" i="59" s="1"/>
  <c r="G305" i="59"/>
  <c r="J305" i="59" s="1"/>
  <c r="G304" i="59"/>
  <c r="J304" i="59" s="1"/>
  <c r="I303" i="59"/>
  <c r="H303" i="59"/>
  <c r="F303" i="59"/>
  <c r="E303" i="59"/>
  <c r="G303" i="59" s="1"/>
  <c r="J303" i="59" s="1"/>
  <c r="G302" i="59"/>
  <c r="J302" i="59" s="1"/>
  <c r="G301" i="59"/>
  <c r="J301" i="59" s="1"/>
  <c r="G300" i="59"/>
  <c r="J300" i="59" s="1"/>
  <c r="G299" i="59"/>
  <c r="J299" i="59" s="1"/>
  <c r="I298" i="59"/>
  <c r="H298" i="59"/>
  <c r="F298" i="59"/>
  <c r="E298" i="59"/>
  <c r="G297" i="59"/>
  <c r="J297" i="59" s="1"/>
  <c r="G296" i="59"/>
  <c r="J296" i="59" s="1"/>
  <c r="G295" i="59"/>
  <c r="J295" i="59" s="1"/>
  <c r="G294" i="59"/>
  <c r="J294" i="59" s="1"/>
  <c r="G293" i="59"/>
  <c r="J293" i="59" s="1"/>
  <c r="G292" i="59"/>
  <c r="J292" i="59" s="1"/>
  <c r="I291" i="59"/>
  <c r="H291" i="59"/>
  <c r="F291" i="59"/>
  <c r="E291" i="59"/>
  <c r="G291" i="59" s="1"/>
  <c r="J291" i="59" s="1"/>
  <c r="G289" i="59"/>
  <c r="J289" i="59" s="1"/>
  <c r="G288" i="59"/>
  <c r="J288" i="59" s="1"/>
  <c r="G287" i="59"/>
  <c r="J287" i="59" s="1"/>
  <c r="G286" i="59"/>
  <c r="J286" i="59" s="1"/>
  <c r="I285" i="59"/>
  <c r="H285" i="59"/>
  <c r="F285" i="59"/>
  <c r="E285" i="59"/>
  <c r="G285" i="59" s="1"/>
  <c r="J285" i="59" s="1"/>
  <c r="G283" i="59"/>
  <c r="J283" i="59" s="1"/>
  <c r="G282" i="59"/>
  <c r="J282" i="59" s="1"/>
  <c r="G281" i="59"/>
  <c r="J281" i="59" s="1"/>
  <c r="G280" i="59"/>
  <c r="J280" i="59" s="1"/>
  <c r="G279" i="59"/>
  <c r="J279" i="59" s="1"/>
  <c r="I278" i="59"/>
  <c r="H278" i="59"/>
  <c r="F278" i="59"/>
  <c r="E278" i="59"/>
  <c r="G278" i="59" s="1"/>
  <c r="J278" i="59" s="1"/>
  <c r="G277" i="59"/>
  <c r="J277" i="59" s="1"/>
  <c r="G276" i="59"/>
  <c r="J276" i="59" s="1"/>
  <c r="G275" i="59"/>
  <c r="J275" i="59" s="1"/>
  <c r="I274" i="59"/>
  <c r="H274" i="59"/>
  <c r="F274" i="59"/>
  <c r="E274" i="59"/>
  <c r="G274" i="59" s="1"/>
  <c r="J274" i="59" s="1"/>
  <c r="G273" i="59"/>
  <c r="J273" i="59" s="1"/>
  <c r="G272" i="59"/>
  <c r="J272" i="59" s="1"/>
  <c r="G271" i="59"/>
  <c r="J271" i="59" s="1"/>
  <c r="G270" i="59"/>
  <c r="J270" i="59" s="1"/>
  <c r="G269" i="59"/>
  <c r="J269" i="59" s="1"/>
  <c r="I268" i="59"/>
  <c r="H268" i="59"/>
  <c r="F268" i="59"/>
  <c r="E268" i="59"/>
  <c r="G267" i="59"/>
  <c r="J267" i="59" s="1"/>
  <c r="G266" i="59"/>
  <c r="J266" i="59" s="1"/>
  <c r="G265" i="59"/>
  <c r="J265" i="59" s="1"/>
  <c r="G264" i="59"/>
  <c r="J264" i="59" s="1"/>
  <c r="G263" i="59"/>
  <c r="J263" i="59" s="1"/>
  <c r="G262" i="59"/>
  <c r="J262" i="59" s="1"/>
  <c r="I261" i="59"/>
  <c r="H261" i="59"/>
  <c r="F261" i="59"/>
  <c r="E261" i="59"/>
  <c r="G260" i="59"/>
  <c r="J260" i="59" s="1"/>
  <c r="G258" i="59"/>
  <c r="J258" i="59" s="1"/>
  <c r="I257" i="59"/>
  <c r="H257" i="59"/>
  <c r="F257" i="59"/>
  <c r="E257" i="59"/>
  <c r="G256" i="59"/>
  <c r="J256" i="59" s="1"/>
  <c r="I255" i="59"/>
  <c r="H255" i="59"/>
  <c r="F255" i="59"/>
  <c r="E255" i="59"/>
  <c r="G255" i="59" s="1"/>
  <c r="G254" i="59"/>
  <c r="J254" i="59" s="1"/>
  <c r="I253" i="59"/>
  <c r="H253" i="59"/>
  <c r="F253" i="59"/>
  <c r="E253" i="59"/>
  <c r="G253" i="59" s="1"/>
  <c r="J253" i="59" s="1"/>
  <c r="G251" i="59"/>
  <c r="J251" i="59" s="1"/>
  <c r="I250" i="59"/>
  <c r="H250" i="59"/>
  <c r="F250" i="59"/>
  <c r="E250" i="59"/>
  <c r="J249" i="59"/>
  <c r="I248" i="59"/>
  <c r="H248" i="59"/>
  <c r="F248" i="59"/>
  <c r="E248" i="59"/>
  <c r="G247" i="59"/>
  <c r="J247" i="59" s="1"/>
  <c r="G246" i="59"/>
  <c r="J246" i="59" s="1"/>
  <c r="I245" i="59"/>
  <c r="H245" i="59"/>
  <c r="F245" i="59"/>
  <c r="E245" i="59"/>
  <c r="G244" i="59"/>
  <c r="J244" i="59" s="1"/>
  <c r="G242" i="59"/>
  <c r="J242" i="59" s="1"/>
  <c r="I241" i="59"/>
  <c r="I234" i="59" s="1"/>
  <c r="H241" i="59"/>
  <c r="H234" i="59" s="1"/>
  <c r="F241" i="59"/>
  <c r="E241" i="59"/>
  <c r="G241" i="59" s="1"/>
  <c r="J241" i="59" s="1"/>
  <c r="G240" i="59"/>
  <c r="J240" i="59" s="1"/>
  <c r="G239" i="59"/>
  <c r="J239" i="59" s="1"/>
  <c r="G238" i="59"/>
  <c r="J238" i="59" s="1"/>
  <c r="G237" i="59"/>
  <c r="J237" i="59" s="1"/>
  <c r="G236" i="59"/>
  <c r="J236" i="59" s="1"/>
  <c r="I235" i="59"/>
  <c r="H235" i="59"/>
  <c r="F235" i="59"/>
  <c r="E235" i="59"/>
  <c r="G233" i="59"/>
  <c r="J233" i="59" s="1"/>
  <c r="I232" i="59"/>
  <c r="H232" i="59"/>
  <c r="F232" i="59"/>
  <c r="E232" i="59"/>
  <c r="G231" i="59"/>
  <c r="J231" i="59" s="1"/>
  <c r="G230" i="59"/>
  <c r="J230" i="59" s="1"/>
  <c r="G229" i="59"/>
  <c r="J229" i="59" s="1"/>
  <c r="G228" i="59"/>
  <c r="J228" i="59" s="1"/>
  <c r="I227" i="59"/>
  <c r="H227" i="59"/>
  <c r="F227" i="59"/>
  <c r="E227" i="59"/>
  <c r="G227" i="59" s="1"/>
  <c r="J227" i="59" s="1"/>
  <c r="G226" i="59"/>
  <c r="J226" i="59" s="1"/>
  <c r="I225" i="59"/>
  <c r="H225" i="59"/>
  <c r="F225" i="59"/>
  <c r="E225" i="59"/>
  <c r="G225" i="59" s="1"/>
  <c r="J225" i="59" s="1"/>
  <c r="G224" i="59"/>
  <c r="J224" i="59" s="1"/>
  <c r="I223" i="59"/>
  <c r="H223" i="59"/>
  <c r="F223" i="59"/>
  <c r="E223" i="59"/>
  <c r="G223" i="59" s="1"/>
  <c r="G222" i="59"/>
  <c r="J222" i="59" s="1"/>
  <c r="I221" i="59"/>
  <c r="H221" i="59"/>
  <c r="F221" i="59"/>
  <c r="E221" i="59"/>
  <c r="G221" i="59" s="1"/>
  <c r="G220" i="59"/>
  <c r="J220" i="59" s="1"/>
  <c r="I219" i="59"/>
  <c r="H219" i="59"/>
  <c r="F219" i="59"/>
  <c r="E219" i="59"/>
  <c r="G218" i="59"/>
  <c r="J218" i="59" s="1"/>
  <c r="I217" i="59"/>
  <c r="H217" i="59"/>
  <c r="F217" i="59"/>
  <c r="E217" i="59"/>
  <c r="G217" i="59" s="1"/>
  <c r="J217" i="59" s="1"/>
  <c r="G215" i="59"/>
  <c r="J215" i="59" s="1"/>
  <c r="I214" i="59"/>
  <c r="H214" i="59"/>
  <c r="F214" i="59"/>
  <c r="E214" i="59"/>
  <c r="G214" i="59" s="1"/>
  <c r="J214" i="59" s="1"/>
  <c r="G213" i="59"/>
  <c r="J213" i="59" s="1"/>
  <c r="G212" i="59"/>
  <c r="J212" i="59" s="1"/>
  <c r="I211" i="59"/>
  <c r="H211" i="59"/>
  <c r="F211" i="59"/>
  <c r="E211" i="59"/>
  <c r="G211" i="59" s="1"/>
  <c r="J211" i="59" s="1"/>
  <c r="G210" i="59"/>
  <c r="J210" i="59" s="1"/>
  <c r="G209" i="59"/>
  <c r="G208" i="59"/>
  <c r="G207" i="59" s="1"/>
  <c r="J207" i="59"/>
  <c r="I207" i="59"/>
  <c r="H207" i="59"/>
  <c r="F207" i="59"/>
  <c r="E207" i="59"/>
  <c r="G205" i="59"/>
  <c r="J205" i="59" s="1"/>
  <c r="G204" i="59"/>
  <c r="J204" i="59" s="1"/>
  <c r="I203" i="59"/>
  <c r="H203" i="59"/>
  <c r="F203" i="59"/>
  <c r="E203" i="59"/>
  <c r="G202" i="59"/>
  <c r="J202" i="59" s="1"/>
  <c r="G201" i="59"/>
  <c r="J201" i="59" s="1"/>
  <c r="I200" i="59"/>
  <c r="H200" i="59"/>
  <c r="F200" i="59"/>
  <c r="E200" i="59"/>
  <c r="G199" i="59"/>
  <c r="J199" i="59" s="1"/>
  <c r="G198" i="59"/>
  <c r="J198" i="59" s="1"/>
  <c r="G197" i="59"/>
  <c r="J197" i="59" s="1"/>
  <c r="G196" i="59"/>
  <c r="J196" i="59" s="1"/>
  <c r="I195" i="59"/>
  <c r="H195" i="59"/>
  <c r="F195" i="59"/>
  <c r="E195" i="59"/>
  <c r="G194" i="59"/>
  <c r="J194" i="59" s="1"/>
  <c r="I193" i="59"/>
  <c r="H193" i="59"/>
  <c r="F193" i="59"/>
  <c r="E193" i="59"/>
  <c r="G192" i="59"/>
  <c r="J192" i="59" s="1"/>
  <c r="I191" i="59"/>
  <c r="H191" i="59"/>
  <c r="F191" i="59"/>
  <c r="E191" i="59"/>
  <c r="G191" i="59" s="1"/>
  <c r="J191" i="59" s="1"/>
  <c r="G190" i="59"/>
  <c r="J190" i="59" s="1"/>
  <c r="G189" i="59"/>
  <c r="J189" i="59" s="1"/>
  <c r="G188" i="59"/>
  <c r="J188" i="59" s="1"/>
  <c r="I187" i="59"/>
  <c r="H187" i="59"/>
  <c r="F187" i="59"/>
  <c r="E187" i="59"/>
  <c r="G186" i="59"/>
  <c r="J186" i="59" s="1"/>
  <c r="I185" i="59"/>
  <c r="H185" i="59"/>
  <c r="F185" i="59"/>
  <c r="E185" i="59"/>
  <c r="G185" i="59" s="1"/>
  <c r="G183" i="59"/>
  <c r="J183" i="59" s="1"/>
  <c r="G182" i="59"/>
  <c r="J182" i="59" s="1"/>
  <c r="G181" i="59"/>
  <c r="J181" i="59" s="1"/>
  <c r="I180" i="59"/>
  <c r="H180" i="59"/>
  <c r="F180" i="59"/>
  <c r="E180" i="59"/>
  <c r="G179" i="59"/>
  <c r="J179" i="59" s="1"/>
  <c r="I178" i="59"/>
  <c r="H178" i="59"/>
  <c r="F178" i="59"/>
  <c r="E178" i="59"/>
  <c r="G178" i="59" s="1"/>
  <c r="J178" i="59" s="1"/>
  <c r="G177" i="59"/>
  <c r="J177" i="59" s="1"/>
  <c r="I176" i="59"/>
  <c r="H176" i="59"/>
  <c r="F176" i="59"/>
  <c r="E176" i="59"/>
  <c r="G175" i="59"/>
  <c r="J175" i="59" s="1"/>
  <c r="I174" i="59"/>
  <c r="H174" i="59"/>
  <c r="F174" i="59"/>
  <c r="E174" i="59"/>
  <c r="G174" i="59" s="1"/>
  <c r="G173" i="59"/>
  <c r="J173" i="59" s="1"/>
  <c r="I172" i="59"/>
  <c r="H172" i="59"/>
  <c r="F172" i="59"/>
  <c r="E172" i="59"/>
  <c r="G172" i="59" s="1"/>
  <c r="J172" i="59" s="1"/>
  <c r="G170" i="59"/>
  <c r="J170" i="59" s="1"/>
  <c r="I169" i="59"/>
  <c r="H169" i="59"/>
  <c r="F169" i="59"/>
  <c r="E169" i="59"/>
  <c r="G169" i="59" s="1"/>
  <c r="J169" i="59" s="1"/>
  <c r="G168" i="59"/>
  <c r="G167" i="59" s="1"/>
  <c r="I167" i="59"/>
  <c r="H167" i="59"/>
  <c r="F167" i="59"/>
  <c r="E167" i="59"/>
  <c r="G166" i="59"/>
  <c r="G165" i="59" s="1"/>
  <c r="I165" i="59"/>
  <c r="H165" i="59"/>
  <c r="F165" i="59"/>
  <c r="E165" i="59"/>
  <c r="G164" i="59"/>
  <c r="J164" i="59" s="1"/>
  <c r="G163" i="59"/>
  <c r="J163" i="59" s="1"/>
  <c r="I162" i="59"/>
  <c r="H162" i="59"/>
  <c r="F162" i="59"/>
  <c r="E162" i="59"/>
  <c r="G162" i="59" s="1"/>
  <c r="J162" i="59" s="1"/>
  <c r="G161" i="59"/>
  <c r="J161" i="59" s="1"/>
  <c r="I160" i="59"/>
  <c r="H160" i="59"/>
  <c r="F160" i="59"/>
  <c r="E160" i="59"/>
  <c r="G160" i="59" s="1"/>
  <c r="J160" i="59" s="1"/>
  <c r="G159" i="59"/>
  <c r="J159" i="59" s="1"/>
  <c r="I158" i="59"/>
  <c r="H158" i="59"/>
  <c r="F158" i="59"/>
  <c r="E158" i="59"/>
  <c r="G157" i="59"/>
  <c r="J157" i="59" s="1"/>
  <c r="G156" i="59"/>
  <c r="J156" i="59" s="1"/>
  <c r="I155" i="59"/>
  <c r="H155" i="59"/>
  <c r="F155" i="59"/>
  <c r="E155" i="59"/>
  <c r="G155" i="59" s="1"/>
  <c r="J155" i="59" s="1"/>
  <c r="G152" i="59"/>
  <c r="J152" i="59" s="1"/>
  <c r="G151" i="59"/>
  <c r="J151" i="59" s="1"/>
  <c r="I150" i="59"/>
  <c r="H150" i="59"/>
  <c r="F150" i="59"/>
  <c r="E150" i="59"/>
  <c r="G150" i="59" s="1"/>
  <c r="J150" i="59" s="1"/>
  <c r="G149" i="59"/>
  <c r="J149" i="59" s="1"/>
  <c r="I148" i="59"/>
  <c r="H148" i="59"/>
  <c r="F148" i="59"/>
  <c r="E148" i="59"/>
  <c r="G148" i="59" s="1"/>
  <c r="J148" i="59" s="1"/>
  <c r="G147" i="59"/>
  <c r="J147" i="59" s="1"/>
  <c r="G146" i="59"/>
  <c r="J146" i="59" s="1"/>
  <c r="G145" i="59"/>
  <c r="I144" i="59"/>
  <c r="H144" i="59"/>
  <c r="F144" i="59"/>
  <c r="E144" i="59"/>
  <c r="G143" i="59"/>
  <c r="J143" i="59" s="1"/>
  <c r="I142" i="59"/>
  <c r="H142" i="59"/>
  <c r="F142" i="59"/>
  <c r="E142" i="59"/>
  <c r="G141" i="59"/>
  <c r="J141" i="59" s="1"/>
  <c r="I140" i="59"/>
  <c r="H140" i="59"/>
  <c r="F140" i="59"/>
  <c r="E140" i="59"/>
  <c r="G139" i="59"/>
  <c r="G138" i="59" s="1"/>
  <c r="I138" i="59"/>
  <c r="H138" i="59"/>
  <c r="F138" i="59"/>
  <c r="E138" i="59"/>
  <c r="G137" i="59"/>
  <c r="J137" i="59" s="1"/>
  <c r="G136" i="59"/>
  <c r="J136" i="59" s="1"/>
  <c r="G135" i="59"/>
  <c r="J135" i="59" s="1"/>
  <c r="I134" i="59"/>
  <c r="H134" i="59"/>
  <c r="F134" i="59"/>
  <c r="E134" i="59"/>
  <c r="G132" i="59"/>
  <c r="G131" i="59" s="1"/>
  <c r="I131" i="59"/>
  <c r="H131" i="59"/>
  <c r="H127" i="59" s="1"/>
  <c r="F131" i="59"/>
  <c r="F127" i="59" s="1"/>
  <c r="E131" i="59"/>
  <c r="E127" i="59" s="1"/>
  <c r="G127" i="59" s="1"/>
  <c r="J127" i="59" s="1"/>
  <c r="G130" i="59"/>
  <c r="J130" i="59" s="1"/>
  <c r="G129" i="59"/>
  <c r="J129" i="59" s="1"/>
  <c r="I128" i="59"/>
  <c r="H128" i="59"/>
  <c r="F128" i="59"/>
  <c r="E128" i="59"/>
  <c r="G126" i="59"/>
  <c r="J126" i="59" s="1"/>
  <c r="I125" i="59"/>
  <c r="H125" i="59"/>
  <c r="F125" i="59"/>
  <c r="E125" i="59"/>
  <c r="G125" i="59" s="1"/>
  <c r="J125" i="59" s="1"/>
  <c r="G124" i="59"/>
  <c r="J124" i="59" s="1"/>
  <c r="G123" i="59"/>
  <c r="J123" i="59" s="1"/>
  <c r="G122" i="59"/>
  <c r="J122" i="59" s="1"/>
  <c r="G121" i="59"/>
  <c r="J121" i="59" s="1"/>
  <c r="I120" i="59"/>
  <c r="H120" i="59"/>
  <c r="G120" i="59"/>
  <c r="F120" i="59"/>
  <c r="E120" i="59"/>
  <c r="G119" i="59"/>
  <c r="J119" i="59" s="1"/>
  <c r="G118" i="59"/>
  <c r="J118" i="59" s="1"/>
  <c r="G117" i="59"/>
  <c r="J117" i="59" s="1"/>
  <c r="I116" i="59"/>
  <c r="H116" i="59"/>
  <c r="F116" i="59"/>
  <c r="E116" i="59"/>
  <c r="G114" i="59"/>
  <c r="J114" i="59" s="1"/>
  <c r="G113" i="59"/>
  <c r="J113" i="59" s="1"/>
  <c r="I112" i="59"/>
  <c r="I111" i="59" s="1"/>
  <c r="H112" i="59"/>
  <c r="H111" i="59" s="1"/>
  <c r="F112" i="59"/>
  <c r="F111" i="59" s="1"/>
  <c r="E112" i="59"/>
  <c r="E111" i="59" s="1"/>
  <c r="G110" i="59"/>
  <c r="J110" i="59" s="1"/>
  <c r="I109" i="59"/>
  <c r="H109" i="59"/>
  <c r="F109" i="59"/>
  <c r="E109" i="59"/>
  <c r="G109" i="59" s="1"/>
  <c r="J109" i="59" s="1"/>
  <c r="G108" i="59"/>
  <c r="J108" i="59" s="1"/>
  <c r="I107" i="59"/>
  <c r="H107" i="59"/>
  <c r="F107" i="59"/>
  <c r="E107" i="59"/>
  <c r="G106" i="59"/>
  <c r="J106" i="59" s="1"/>
  <c r="G105" i="59"/>
  <c r="J105" i="59" s="1"/>
  <c r="I104" i="59"/>
  <c r="H104" i="59"/>
  <c r="F104" i="59"/>
  <c r="E104" i="59"/>
  <c r="G104" i="59" s="1"/>
  <c r="J104" i="59" s="1"/>
  <c r="G103" i="59"/>
  <c r="J103" i="59" s="1"/>
  <c r="I102" i="59"/>
  <c r="H102" i="59"/>
  <c r="F102" i="59"/>
  <c r="E102" i="59"/>
  <c r="G102" i="59" s="1"/>
  <c r="J102" i="59" s="1"/>
  <c r="G100" i="59"/>
  <c r="J100" i="59" s="1"/>
  <c r="G99" i="59"/>
  <c r="J99" i="59" s="1"/>
  <c r="G98" i="59"/>
  <c r="J98" i="59" s="1"/>
  <c r="I97" i="59"/>
  <c r="H97" i="59"/>
  <c r="F97" i="59"/>
  <c r="E97" i="59"/>
  <c r="G96" i="59"/>
  <c r="G95" i="59" s="1"/>
  <c r="I95" i="59"/>
  <c r="H95" i="59"/>
  <c r="F95" i="59"/>
  <c r="E95" i="59"/>
  <c r="G94" i="59"/>
  <c r="J94" i="59" s="1"/>
  <c r="G93" i="59"/>
  <c r="J93" i="59" s="1"/>
  <c r="I92" i="59"/>
  <c r="H92" i="59"/>
  <c r="F92" i="59"/>
  <c r="E92" i="59"/>
  <c r="G92" i="59" s="1"/>
  <c r="J92" i="59" s="1"/>
  <c r="G91" i="59"/>
  <c r="J91" i="59" s="1"/>
  <c r="G90" i="59"/>
  <c r="I89" i="59"/>
  <c r="H89" i="59"/>
  <c r="F89" i="59"/>
  <c r="E89" i="59"/>
  <c r="G88" i="59"/>
  <c r="J88" i="59" s="1"/>
  <c r="G87" i="59"/>
  <c r="J87" i="59" s="1"/>
  <c r="I86" i="59"/>
  <c r="H86" i="59"/>
  <c r="F86" i="59"/>
  <c r="E86" i="59"/>
  <c r="G86" i="59" s="1"/>
  <c r="G85" i="59"/>
  <c r="J85" i="59" s="1"/>
  <c r="G84" i="59"/>
  <c r="J84" i="59" s="1"/>
  <c r="I83" i="59"/>
  <c r="H83" i="59"/>
  <c r="F83" i="59"/>
  <c r="E83" i="59"/>
  <c r="G83" i="59" s="1"/>
  <c r="J83" i="59" s="1"/>
  <c r="G82" i="59"/>
  <c r="J82" i="59" s="1"/>
  <c r="G81" i="59"/>
  <c r="J81" i="59" s="1"/>
  <c r="I80" i="59"/>
  <c r="H80" i="59"/>
  <c r="F80" i="59"/>
  <c r="E80" i="59"/>
  <c r="G78" i="59"/>
  <c r="J78" i="59" s="1"/>
  <c r="G77" i="59"/>
  <c r="J77" i="59" s="1"/>
  <c r="G76" i="59"/>
  <c r="J76" i="59" s="1"/>
  <c r="G75" i="59"/>
  <c r="I74" i="59"/>
  <c r="I73" i="59" s="1"/>
  <c r="H74" i="59"/>
  <c r="H73" i="59" s="1"/>
  <c r="F74" i="59"/>
  <c r="F73" i="59" s="1"/>
  <c r="E74" i="59"/>
  <c r="E73" i="59" s="1"/>
  <c r="G73" i="59"/>
  <c r="J73" i="59" s="1"/>
  <c r="G72" i="59"/>
  <c r="J72" i="59" s="1"/>
  <c r="G71" i="59"/>
  <c r="J71" i="59" s="1"/>
  <c r="G70" i="59"/>
  <c r="J70" i="59" s="1"/>
  <c r="I69" i="59"/>
  <c r="H69" i="59"/>
  <c r="F69" i="59"/>
  <c r="E69" i="59"/>
  <c r="G68" i="59"/>
  <c r="J68" i="59" s="1"/>
  <c r="G67" i="59"/>
  <c r="J67" i="59" s="1"/>
  <c r="I66" i="59"/>
  <c r="H66" i="59"/>
  <c r="F66" i="59"/>
  <c r="E66" i="59"/>
  <c r="G65" i="59"/>
  <c r="J65" i="59" s="1"/>
  <c r="I64" i="59"/>
  <c r="H64" i="59"/>
  <c r="F64" i="59"/>
  <c r="E64" i="59"/>
  <c r="G63" i="59"/>
  <c r="J63" i="59" s="1"/>
  <c r="I62" i="59"/>
  <c r="H62" i="59"/>
  <c r="F62" i="59"/>
  <c r="E62" i="59"/>
  <c r="G61" i="59"/>
  <c r="J61" i="59" s="1"/>
  <c r="G60" i="59"/>
  <c r="J60" i="59" s="1"/>
  <c r="G59" i="59"/>
  <c r="J59" i="59" s="1"/>
  <c r="I58" i="59"/>
  <c r="H58" i="59"/>
  <c r="F58" i="59"/>
  <c r="E58" i="59"/>
  <c r="G58" i="59" s="1"/>
  <c r="J58" i="59" s="1"/>
  <c r="G57" i="59"/>
  <c r="G56" i="59"/>
  <c r="J56" i="59" s="1"/>
  <c r="F55" i="59"/>
  <c r="E55" i="59"/>
  <c r="G52" i="59"/>
  <c r="J52" i="59" s="1"/>
  <c r="G51" i="59"/>
  <c r="J51" i="59" s="1"/>
  <c r="I50" i="59"/>
  <c r="H50" i="59"/>
  <c r="G50" i="59"/>
  <c r="J50" i="59" s="1"/>
  <c r="G49" i="59"/>
  <c r="J49" i="59" s="1"/>
  <c r="G48" i="59"/>
  <c r="J48" i="59" s="1"/>
  <c r="I47" i="59"/>
  <c r="I46" i="59" s="1"/>
  <c r="H47" i="59"/>
  <c r="F47" i="59"/>
  <c r="E47" i="59"/>
  <c r="E46" i="59" s="1"/>
  <c r="H46" i="59"/>
  <c r="F46" i="59"/>
  <c r="G45" i="59"/>
  <c r="J45" i="59" s="1"/>
  <c r="I44" i="59"/>
  <c r="H44" i="59"/>
  <c r="F44" i="59"/>
  <c r="F37" i="59" s="1"/>
  <c r="E44" i="59"/>
  <c r="E37" i="59" s="1"/>
  <c r="G43" i="59"/>
  <c r="J43" i="59" s="1"/>
  <c r="G42" i="59"/>
  <c r="J42" i="59" s="1"/>
  <c r="G41" i="59"/>
  <c r="J41" i="59" s="1"/>
  <c r="G40" i="59"/>
  <c r="J40" i="59" s="1"/>
  <c r="I39" i="59"/>
  <c r="H39" i="59"/>
  <c r="F39" i="59"/>
  <c r="E39" i="59"/>
  <c r="G38" i="59"/>
  <c r="J38" i="59" s="1"/>
  <c r="G36" i="59"/>
  <c r="J36" i="59" s="1"/>
  <c r="G35" i="59"/>
  <c r="J35" i="59" s="1"/>
  <c r="G34" i="59"/>
  <c r="J34" i="59" s="1"/>
  <c r="I33" i="59"/>
  <c r="I32" i="59" s="1"/>
  <c r="H33" i="59"/>
  <c r="H32" i="59" s="1"/>
  <c r="F33" i="59"/>
  <c r="F32" i="59" s="1"/>
  <c r="E33" i="59"/>
  <c r="G33" i="59" s="1"/>
  <c r="J33" i="59" s="1"/>
  <c r="G31" i="59"/>
  <c r="J31" i="59" s="1"/>
  <c r="G30" i="59"/>
  <c r="J30" i="59" s="1"/>
  <c r="I29" i="59"/>
  <c r="I21" i="59" s="1"/>
  <c r="H29" i="59"/>
  <c r="H21" i="59" s="1"/>
  <c r="F29" i="59"/>
  <c r="E29" i="59"/>
  <c r="G29" i="59" s="1"/>
  <c r="G28" i="59"/>
  <c r="J28" i="59" s="1"/>
  <c r="G27" i="59"/>
  <c r="J27" i="59" s="1"/>
  <c r="G26" i="59"/>
  <c r="J26" i="59" s="1"/>
  <c r="G25" i="59"/>
  <c r="J25" i="59" s="1"/>
  <c r="G24" i="59"/>
  <c r="J24" i="59" s="1"/>
  <c r="I23" i="59"/>
  <c r="H23" i="59"/>
  <c r="F23" i="59"/>
  <c r="E23" i="59"/>
  <c r="G23" i="59" s="1"/>
  <c r="J23" i="59" s="1"/>
  <c r="G22" i="59"/>
  <c r="J22" i="59" s="1"/>
  <c r="F21" i="59"/>
  <c r="E21" i="59"/>
  <c r="G21" i="59" s="1"/>
  <c r="G20" i="59"/>
  <c r="J20" i="59" s="1"/>
  <c r="G19" i="59"/>
  <c r="J19" i="59" s="1"/>
  <c r="I18" i="59"/>
  <c r="I16" i="59" s="1"/>
  <c r="H18" i="59"/>
  <c r="H16" i="59" s="1"/>
  <c r="F18" i="59"/>
  <c r="E18" i="59"/>
  <c r="G17" i="59"/>
  <c r="J17" i="59" s="1"/>
  <c r="E16" i="59"/>
  <c r="G15" i="59"/>
  <c r="J15" i="59" s="1"/>
  <c r="G14" i="59"/>
  <c r="J14" i="59" s="1"/>
  <c r="I13" i="59"/>
  <c r="I12" i="59" s="1"/>
  <c r="H13" i="59"/>
  <c r="F13" i="59"/>
  <c r="F12" i="59" s="1"/>
  <c r="E13" i="59"/>
  <c r="H12" i="59"/>
  <c r="E12" i="59"/>
  <c r="I365" i="63" l="1"/>
  <c r="I364" i="63" s="1"/>
  <c r="J95" i="62"/>
  <c r="E133" i="60"/>
  <c r="E290" i="60"/>
  <c r="E284" i="60" s="1"/>
  <c r="H206" i="60"/>
  <c r="I206" i="60"/>
  <c r="E184" i="60"/>
  <c r="I115" i="60"/>
  <c r="G74" i="60"/>
  <c r="G336" i="60"/>
  <c r="J336" i="60" s="1"/>
  <c r="G321" i="60"/>
  <c r="J321" i="60" s="1"/>
  <c r="H21" i="60"/>
  <c r="F338" i="60"/>
  <c r="G348" i="60"/>
  <c r="J155" i="60"/>
  <c r="G427" i="59"/>
  <c r="G66" i="59"/>
  <c r="J66" i="59" s="1"/>
  <c r="J21" i="59"/>
  <c r="H216" i="59"/>
  <c r="G62" i="59"/>
  <c r="J62" i="59" s="1"/>
  <c r="E115" i="59"/>
  <c r="J174" i="59"/>
  <c r="J390" i="59"/>
  <c r="G39" i="59"/>
  <c r="G310" i="59"/>
  <c r="J310" i="59" s="1"/>
  <c r="G329" i="59"/>
  <c r="G64" i="59"/>
  <c r="J64" i="59" s="1"/>
  <c r="E184" i="59"/>
  <c r="I329" i="59"/>
  <c r="F290" i="59"/>
  <c r="F284" i="59" s="1"/>
  <c r="J95" i="59"/>
  <c r="J131" i="59"/>
  <c r="H329" i="59"/>
  <c r="J329" i="59" s="1"/>
  <c r="J29" i="59"/>
  <c r="E79" i="59"/>
  <c r="G128" i="59"/>
  <c r="J128" i="59" s="1"/>
  <c r="J407" i="59"/>
  <c r="G348" i="59"/>
  <c r="G55" i="59"/>
  <c r="I101" i="59"/>
  <c r="J332" i="59"/>
  <c r="E243" i="59"/>
  <c r="E290" i="59"/>
  <c r="G290" i="59" s="1"/>
  <c r="H206" i="59"/>
  <c r="I206" i="59"/>
  <c r="G37" i="59"/>
  <c r="G97" i="59"/>
  <c r="J97" i="59" s="1"/>
  <c r="G232" i="59"/>
  <c r="J232" i="59" s="1"/>
  <c r="H259" i="59"/>
  <c r="H365" i="59"/>
  <c r="H364" i="59" s="1"/>
  <c r="G140" i="59"/>
  <c r="J140" i="59" s="1"/>
  <c r="F234" i="59"/>
  <c r="G367" i="59"/>
  <c r="J367" i="59" s="1"/>
  <c r="G193" i="59"/>
  <c r="J193" i="59" s="1"/>
  <c r="G314" i="59"/>
  <c r="J314" i="59" s="1"/>
  <c r="F415" i="59"/>
  <c r="J168" i="59"/>
  <c r="J167" i="59" s="1"/>
  <c r="G335" i="59"/>
  <c r="G46" i="59"/>
  <c r="J46" i="59" s="1"/>
  <c r="E171" i="59"/>
  <c r="F309" i="59"/>
  <c r="E365" i="59"/>
  <c r="E364" i="59" s="1"/>
  <c r="G107" i="59"/>
  <c r="J107" i="59" s="1"/>
  <c r="F115" i="59"/>
  <c r="G115" i="59" s="1"/>
  <c r="F206" i="59"/>
  <c r="E338" i="59"/>
  <c r="G338" i="59" s="1"/>
  <c r="J47" i="59"/>
  <c r="J138" i="59"/>
  <c r="G200" i="59"/>
  <c r="J200" i="59" s="1"/>
  <c r="H320" i="59"/>
  <c r="H252" i="59"/>
  <c r="H290" i="59"/>
  <c r="H284" i="59" s="1"/>
  <c r="J86" i="59"/>
  <c r="J221" i="59"/>
  <c r="J387" i="59"/>
  <c r="J203" i="59"/>
  <c r="G12" i="59"/>
  <c r="J12" i="59" s="1"/>
  <c r="F243" i="59"/>
  <c r="G180" i="59"/>
  <c r="H37" i="59"/>
  <c r="H11" i="59" s="1"/>
  <c r="G340" i="59"/>
  <c r="J340" i="59" s="1"/>
  <c r="I37" i="59"/>
  <c r="I11" i="59" s="1"/>
  <c r="G44" i="59"/>
  <c r="J44" i="59" s="1"/>
  <c r="G142" i="59"/>
  <c r="J142" i="59" s="1"/>
  <c r="G176" i="59"/>
  <c r="J176" i="59" s="1"/>
  <c r="I259" i="59"/>
  <c r="G323" i="59"/>
  <c r="J323" i="59" s="1"/>
  <c r="J120" i="59"/>
  <c r="G74" i="59"/>
  <c r="G47" i="59"/>
  <c r="J132" i="59"/>
  <c r="I365" i="59"/>
  <c r="I364" i="59" s="1"/>
  <c r="G378" i="59"/>
  <c r="F252" i="59"/>
  <c r="F216" i="59"/>
  <c r="G187" i="59"/>
  <c r="J187" i="59" s="1"/>
  <c r="F171" i="59"/>
  <c r="I133" i="59"/>
  <c r="G134" i="59"/>
  <c r="J134" i="59" s="1"/>
  <c r="E54" i="59"/>
  <c r="F54" i="59"/>
  <c r="G394" i="64"/>
  <c r="J394" i="64" s="1"/>
  <c r="H366" i="64"/>
  <c r="H365" i="64" s="1"/>
  <c r="G291" i="64"/>
  <c r="J291" i="64" s="1"/>
  <c r="J102" i="64"/>
  <c r="J235" i="64"/>
  <c r="G254" i="64"/>
  <c r="J254" i="64" s="1"/>
  <c r="E253" i="64"/>
  <c r="G253" i="64" s="1"/>
  <c r="J253" i="64" s="1"/>
  <c r="J186" i="64"/>
  <c r="G185" i="64"/>
  <c r="E411" i="64"/>
  <c r="G411" i="64" s="1"/>
  <c r="J411" i="64" s="1"/>
  <c r="G412" i="64"/>
  <c r="J412" i="64" s="1"/>
  <c r="J321" i="64"/>
  <c r="G285" i="64"/>
  <c r="J285" i="64" s="1"/>
  <c r="H55" i="64"/>
  <c r="H54" i="64" s="1"/>
  <c r="E339" i="64"/>
  <c r="G339" i="64" s="1"/>
  <c r="J339" i="64" s="1"/>
  <c r="G343" i="64"/>
  <c r="J343" i="64" s="1"/>
  <c r="G19" i="64"/>
  <c r="J19" i="64" s="1"/>
  <c r="J59" i="64"/>
  <c r="G196" i="64"/>
  <c r="J196" i="64" s="1"/>
  <c r="E185" i="64"/>
  <c r="G360" i="64"/>
  <c r="J360" i="64" s="1"/>
  <c r="G207" i="64"/>
  <c r="J207" i="64" s="1"/>
  <c r="E416" i="64"/>
  <c r="G416" i="64" s="1"/>
  <c r="J416" i="64" s="1"/>
  <c r="H12" i="64"/>
  <c r="E80" i="64"/>
  <c r="G80" i="64" s="1"/>
  <c r="J80" i="64" s="1"/>
  <c r="J159" i="64"/>
  <c r="I12" i="64"/>
  <c r="J33" i="64"/>
  <c r="J135" i="64"/>
  <c r="E336" i="64"/>
  <c r="G336" i="64" s="1"/>
  <c r="J336" i="64" s="1"/>
  <c r="G337" i="64"/>
  <c r="J337" i="64" s="1"/>
  <c r="G55" i="64"/>
  <c r="J55" i="64" s="1"/>
  <c r="I134" i="64"/>
  <c r="G361" i="64"/>
  <c r="J361" i="64" s="1"/>
  <c r="G367" i="64"/>
  <c r="E366" i="64"/>
  <c r="E365" i="64" s="1"/>
  <c r="J380" i="64"/>
  <c r="J379" i="64" s="1"/>
  <c r="H102" i="64"/>
  <c r="F366" i="64"/>
  <c r="F365" i="64" s="1"/>
  <c r="I102" i="64"/>
  <c r="I54" i="64" s="1"/>
  <c r="E155" i="64"/>
  <c r="G368" i="64"/>
  <c r="J368" i="64" s="1"/>
  <c r="F172" i="64"/>
  <c r="G172" i="64" s="1"/>
  <c r="J172" i="64" s="1"/>
  <c r="F310" i="64"/>
  <c r="F309" i="64" s="1"/>
  <c r="J97" i="64"/>
  <c r="J130" i="64"/>
  <c r="G173" i="64"/>
  <c r="J173" i="64" s="1"/>
  <c r="E217" i="64"/>
  <c r="G244" i="64"/>
  <c r="J244" i="64" s="1"/>
  <c r="E260" i="64"/>
  <c r="G260" i="64" s="1"/>
  <c r="J260" i="64" s="1"/>
  <c r="G313" i="64"/>
  <c r="J313" i="64" s="1"/>
  <c r="F217" i="64"/>
  <c r="J204" i="64"/>
  <c r="G218" i="64"/>
  <c r="J218" i="64" s="1"/>
  <c r="G262" i="64"/>
  <c r="J262" i="64" s="1"/>
  <c r="J91" i="64"/>
  <c r="F244" i="64"/>
  <c r="G328" i="64"/>
  <c r="J328" i="64" s="1"/>
  <c r="E22" i="64"/>
  <c r="G22" i="64" s="1"/>
  <c r="J22" i="64" s="1"/>
  <c r="J118" i="64"/>
  <c r="H244" i="64"/>
  <c r="H154" i="64" s="1"/>
  <c r="J58" i="64"/>
  <c r="I244" i="64"/>
  <c r="I154" i="64" s="1"/>
  <c r="H321" i="64"/>
  <c r="H309" i="64" s="1"/>
  <c r="H339" i="64"/>
  <c r="G24" i="64"/>
  <c r="J24" i="64" s="1"/>
  <c r="F38" i="64"/>
  <c r="G38" i="64" s="1"/>
  <c r="J38" i="64" s="1"/>
  <c r="I321" i="64"/>
  <c r="I309" i="64" s="1"/>
  <c r="I339" i="64"/>
  <c r="E134" i="64"/>
  <c r="G134" i="64" s="1"/>
  <c r="J134" i="64" s="1"/>
  <c r="G40" i="64"/>
  <c r="J40" i="64" s="1"/>
  <c r="E54" i="64"/>
  <c r="G54" i="64" s="1"/>
  <c r="J54" i="64" s="1"/>
  <c r="F55" i="64"/>
  <c r="F54" i="64" s="1"/>
  <c r="G145" i="64"/>
  <c r="J145" i="64" s="1"/>
  <c r="I285" i="64"/>
  <c r="E13" i="64"/>
  <c r="J146" i="64"/>
  <c r="F155" i="64"/>
  <c r="G298" i="59"/>
  <c r="J298" i="59" s="1"/>
  <c r="E259" i="59"/>
  <c r="F259" i="59"/>
  <c r="J255" i="59"/>
  <c r="H243" i="59"/>
  <c r="I243" i="59"/>
  <c r="G248" i="59"/>
  <c r="J248" i="59" s="1"/>
  <c r="G195" i="59"/>
  <c r="J195" i="59" s="1"/>
  <c r="G338" i="60"/>
  <c r="G346" i="60"/>
  <c r="J346" i="60" s="1"/>
  <c r="F329" i="60"/>
  <c r="F308" i="60" s="1"/>
  <c r="G284" i="60"/>
  <c r="J284" i="60" s="1"/>
  <c r="E216" i="60"/>
  <c r="F216" i="60"/>
  <c r="G207" i="60"/>
  <c r="I184" i="60"/>
  <c r="H184" i="60"/>
  <c r="E154" i="60"/>
  <c r="F154" i="60"/>
  <c r="F115" i="60"/>
  <c r="G144" i="60"/>
  <c r="J144" i="60" s="1"/>
  <c r="G134" i="60"/>
  <c r="J134" i="60" s="1"/>
  <c r="H127" i="60"/>
  <c r="J131" i="60"/>
  <c r="I127" i="60"/>
  <c r="F127" i="60"/>
  <c r="E127" i="60"/>
  <c r="E115" i="60"/>
  <c r="G115" i="60" s="1"/>
  <c r="H115" i="60"/>
  <c r="G112" i="60"/>
  <c r="J112" i="60" s="1"/>
  <c r="F111" i="60"/>
  <c r="G111" i="60" s="1"/>
  <c r="J111" i="60" s="1"/>
  <c r="G89" i="60"/>
  <c r="J89" i="60" s="1"/>
  <c r="I79" i="60"/>
  <c r="H79" i="60"/>
  <c r="I54" i="60"/>
  <c r="J64" i="60"/>
  <c r="E32" i="60"/>
  <c r="G32" i="60" s="1"/>
  <c r="J32" i="60" s="1"/>
  <c r="I21" i="60"/>
  <c r="I11" i="60" s="1"/>
  <c r="H11" i="60"/>
  <c r="G13" i="60"/>
  <c r="J13" i="60" s="1"/>
  <c r="G378" i="63"/>
  <c r="G365" i="63" s="1"/>
  <c r="J134" i="63"/>
  <c r="I79" i="63"/>
  <c r="J95" i="63"/>
  <c r="J79" i="63"/>
  <c r="F365" i="62"/>
  <c r="F364" i="62" s="1"/>
  <c r="H365" i="62"/>
  <c r="H364" i="62" s="1"/>
  <c r="I365" i="62"/>
  <c r="I364" i="62" s="1"/>
  <c r="E365" i="62"/>
  <c r="E364" i="62" s="1"/>
  <c r="G364" i="62" s="1"/>
  <c r="J364" i="62" s="1"/>
  <c r="J338" i="63"/>
  <c r="H54" i="63"/>
  <c r="J55" i="63"/>
  <c r="E53" i="63"/>
  <c r="E308" i="63"/>
  <c r="G308" i="63" s="1"/>
  <c r="G309" i="63"/>
  <c r="J309" i="63" s="1"/>
  <c r="G364" i="63"/>
  <c r="J63" i="63"/>
  <c r="E153" i="63"/>
  <c r="F11" i="63"/>
  <c r="J145" i="63"/>
  <c r="G217" i="63"/>
  <c r="J217" i="63" s="1"/>
  <c r="G154" i="63"/>
  <c r="H11" i="63"/>
  <c r="G332" i="63"/>
  <c r="J332" i="63" s="1"/>
  <c r="G430" i="63"/>
  <c r="J430" i="63" s="1"/>
  <c r="J57" i="63"/>
  <c r="E259" i="63"/>
  <c r="G259" i="63" s="1"/>
  <c r="J380" i="63"/>
  <c r="J378" i="63" s="1"/>
  <c r="G58" i="63"/>
  <c r="J58" i="63" s="1"/>
  <c r="I154" i="63"/>
  <c r="G261" i="63"/>
  <c r="J261" i="63" s="1"/>
  <c r="E415" i="63"/>
  <c r="G415" i="63" s="1"/>
  <c r="J415" i="63" s="1"/>
  <c r="G104" i="63"/>
  <c r="J104" i="63" s="1"/>
  <c r="F206" i="63"/>
  <c r="G206" i="63" s="1"/>
  <c r="J206" i="63" s="1"/>
  <c r="G18" i="63"/>
  <c r="J18" i="63" s="1"/>
  <c r="J324" i="63"/>
  <c r="G323" i="63"/>
  <c r="J323" i="63" s="1"/>
  <c r="J117" i="63"/>
  <c r="G101" i="63"/>
  <c r="J101" i="63" s="1"/>
  <c r="H365" i="63"/>
  <c r="H364" i="63" s="1"/>
  <c r="J366" i="63"/>
  <c r="F284" i="63"/>
  <c r="F415" i="63"/>
  <c r="E115" i="63"/>
  <c r="G115" i="63" s="1"/>
  <c r="J115" i="63" s="1"/>
  <c r="G416" i="63"/>
  <c r="J416" i="63" s="1"/>
  <c r="F115" i="63"/>
  <c r="H415" i="63"/>
  <c r="F410" i="63"/>
  <c r="E171" i="63"/>
  <c r="G235" i="63"/>
  <c r="J235" i="63" s="1"/>
  <c r="E243" i="63"/>
  <c r="J129" i="63"/>
  <c r="F171" i="63"/>
  <c r="F243" i="63"/>
  <c r="G172" i="63"/>
  <c r="J172" i="63" s="1"/>
  <c r="G245" i="63"/>
  <c r="J245" i="63" s="1"/>
  <c r="G419" i="63"/>
  <c r="J419" i="63" s="1"/>
  <c r="F153" i="63"/>
  <c r="G12" i="63"/>
  <c r="J12" i="63" s="1"/>
  <c r="J329" i="63"/>
  <c r="F54" i="63"/>
  <c r="H154" i="63"/>
  <c r="J96" i="63"/>
  <c r="J373" i="63"/>
  <c r="J372" i="63" s="1"/>
  <c r="J205" i="63"/>
  <c r="J203" i="63" s="1"/>
  <c r="J184" i="63" s="1"/>
  <c r="H259" i="63"/>
  <c r="G312" i="63"/>
  <c r="J312" i="63" s="1"/>
  <c r="I259" i="63"/>
  <c r="J90" i="63"/>
  <c r="E184" i="63"/>
  <c r="G255" i="63"/>
  <c r="J255" i="63" s="1"/>
  <c r="G327" i="63"/>
  <c r="J327" i="63" s="1"/>
  <c r="G112" i="63"/>
  <c r="J112" i="63" s="1"/>
  <c r="I415" i="63"/>
  <c r="G39" i="63"/>
  <c r="J39" i="63" s="1"/>
  <c r="G184" i="63"/>
  <c r="J75" i="63"/>
  <c r="J74" i="63" s="1"/>
  <c r="J135" i="63"/>
  <c r="G321" i="63"/>
  <c r="J321" i="63" s="1"/>
  <c r="E410" i="63"/>
  <c r="I54" i="63"/>
  <c r="H243" i="63"/>
  <c r="H309" i="63"/>
  <c r="I309" i="63"/>
  <c r="I308" i="63" s="1"/>
  <c r="H133" i="63"/>
  <c r="H101" i="63"/>
  <c r="I133" i="63"/>
  <c r="F133" i="63"/>
  <c r="G133" i="63" s="1"/>
  <c r="J133" i="63" s="1"/>
  <c r="F101" i="63"/>
  <c r="G336" i="63"/>
  <c r="J336" i="63" s="1"/>
  <c r="E284" i="63"/>
  <c r="E21" i="63"/>
  <c r="G21" i="63" s="1"/>
  <c r="J21" i="63" s="1"/>
  <c r="I101" i="63"/>
  <c r="H329" i="63"/>
  <c r="G348" i="62"/>
  <c r="I338" i="62"/>
  <c r="H338" i="62"/>
  <c r="H308" i="62" s="1"/>
  <c r="F338" i="62"/>
  <c r="F308" i="62" s="1"/>
  <c r="G342" i="62"/>
  <c r="J342" i="62" s="1"/>
  <c r="G329" i="62"/>
  <c r="I309" i="62"/>
  <c r="E290" i="62"/>
  <c r="E284" i="62" s="1"/>
  <c r="I259" i="62"/>
  <c r="H259" i="62"/>
  <c r="H252" i="62"/>
  <c r="H234" i="62"/>
  <c r="F234" i="62"/>
  <c r="I216" i="62"/>
  <c r="H216" i="62"/>
  <c r="E206" i="62"/>
  <c r="H206" i="62"/>
  <c r="F206" i="62"/>
  <c r="G206" i="62" s="1"/>
  <c r="J206" i="62" s="1"/>
  <c r="I184" i="62"/>
  <c r="H184" i="62"/>
  <c r="E184" i="62"/>
  <c r="G185" i="62"/>
  <c r="J185" i="62" s="1"/>
  <c r="I171" i="62"/>
  <c r="F154" i="62"/>
  <c r="G127" i="62"/>
  <c r="J127" i="62" s="1"/>
  <c r="H115" i="62"/>
  <c r="J115" i="62"/>
  <c r="I115" i="62"/>
  <c r="G101" i="62"/>
  <c r="F101" i="62"/>
  <c r="G107" i="62"/>
  <c r="J107" i="62" s="1"/>
  <c r="H79" i="62"/>
  <c r="J89" i="62"/>
  <c r="G66" i="62"/>
  <c r="J66" i="62" s="1"/>
  <c r="E54" i="62"/>
  <c r="G39" i="62"/>
  <c r="J39" i="62" s="1"/>
  <c r="F37" i="62"/>
  <c r="H11" i="62"/>
  <c r="G284" i="62"/>
  <c r="J284" i="62" s="1"/>
  <c r="G327" i="62"/>
  <c r="J327" i="62" s="1"/>
  <c r="G134" i="62"/>
  <c r="J134" i="62" s="1"/>
  <c r="J137" i="62"/>
  <c r="J80" i="62"/>
  <c r="I11" i="62"/>
  <c r="E171" i="62"/>
  <c r="E252" i="62"/>
  <c r="G252" i="62" s="1"/>
  <c r="J252" i="62" s="1"/>
  <c r="G255" i="62"/>
  <c r="J255" i="62" s="1"/>
  <c r="E234" i="62"/>
  <c r="G234" i="62" s="1"/>
  <c r="J234" i="62" s="1"/>
  <c r="G195" i="62"/>
  <c r="J195" i="62" s="1"/>
  <c r="G54" i="62"/>
  <c r="G184" i="62"/>
  <c r="F171" i="62"/>
  <c r="E415" i="62"/>
  <c r="G416" i="62"/>
  <c r="J416" i="62" s="1"/>
  <c r="J48" i="62"/>
  <c r="J47" i="62" s="1"/>
  <c r="G33" i="62"/>
  <c r="J33" i="62" s="1"/>
  <c r="G44" i="62"/>
  <c r="J44" i="62" s="1"/>
  <c r="E37" i="62"/>
  <c r="G37" i="62" s="1"/>
  <c r="J37" i="62" s="1"/>
  <c r="J143" i="62"/>
  <c r="J205" i="62"/>
  <c r="J203" i="62" s="1"/>
  <c r="G344" i="62"/>
  <c r="J344" i="62" s="1"/>
  <c r="E338" i="62"/>
  <c r="I79" i="62"/>
  <c r="J81" i="62"/>
  <c r="G314" i="62"/>
  <c r="J314" i="62" s="1"/>
  <c r="E309" i="62"/>
  <c r="I206" i="62"/>
  <c r="J329" i="62"/>
  <c r="F12" i="62"/>
  <c r="F11" i="62" s="1"/>
  <c r="G13" i="62"/>
  <c r="J13" i="62" s="1"/>
  <c r="G172" i="62"/>
  <c r="J172" i="62" s="1"/>
  <c r="I284" i="62"/>
  <c r="J340" i="62"/>
  <c r="F415" i="62"/>
  <c r="G112" i="62"/>
  <c r="J112" i="62" s="1"/>
  <c r="G411" i="62"/>
  <c r="J411" i="62" s="1"/>
  <c r="J168" i="62"/>
  <c r="J167" i="62" s="1"/>
  <c r="G430" i="62"/>
  <c r="J430" i="62" s="1"/>
  <c r="J155" i="62"/>
  <c r="G58" i="62"/>
  <c r="J58" i="62" s="1"/>
  <c r="J132" i="62"/>
  <c r="E154" i="62"/>
  <c r="H171" i="62"/>
  <c r="H153" i="62" s="1"/>
  <c r="G387" i="62"/>
  <c r="J387" i="62" s="1"/>
  <c r="I415" i="62"/>
  <c r="J373" i="62"/>
  <c r="J372" i="62" s="1"/>
  <c r="E216" i="62"/>
  <c r="F216" i="62"/>
  <c r="G217" i="62"/>
  <c r="J217" i="62" s="1"/>
  <c r="J380" i="62"/>
  <c r="J378" i="62" s="1"/>
  <c r="H415" i="62"/>
  <c r="E79" i="62"/>
  <c r="G116" i="62"/>
  <c r="J116" i="62" s="1"/>
  <c r="F79" i="62"/>
  <c r="F53" i="62" s="1"/>
  <c r="H101" i="62"/>
  <c r="J101" i="62" s="1"/>
  <c r="J117" i="62"/>
  <c r="G211" i="62"/>
  <c r="J211" i="62" s="1"/>
  <c r="J145" i="62"/>
  <c r="G248" i="62"/>
  <c r="J248" i="62" s="1"/>
  <c r="E410" i="62"/>
  <c r="G410" i="62" s="1"/>
  <c r="J410" i="62" s="1"/>
  <c r="I101" i="62"/>
  <c r="E259" i="62"/>
  <c r="G259" i="62" s="1"/>
  <c r="J259" i="62" s="1"/>
  <c r="E21" i="62"/>
  <c r="G21" i="62" s="1"/>
  <c r="J21" i="62" s="1"/>
  <c r="J96" i="62"/>
  <c r="G158" i="62"/>
  <c r="J158" i="62" s="1"/>
  <c r="G261" i="62"/>
  <c r="J261" i="62" s="1"/>
  <c r="J90" i="62"/>
  <c r="G32" i="62"/>
  <c r="J32" i="62" s="1"/>
  <c r="H57" i="62"/>
  <c r="H55" i="62" s="1"/>
  <c r="H54" i="62" s="1"/>
  <c r="J129" i="62"/>
  <c r="I243" i="62"/>
  <c r="I329" i="62"/>
  <c r="G420" i="62"/>
  <c r="J420" i="62" s="1"/>
  <c r="H133" i="62"/>
  <c r="J133" i="62" s="1"/>
  <c r="F243" i="62"/>
  <c r="H243" i="62"/>
  <c r="G366" i="62"/>
  <c r="I54" i="62"/>
  <c r="E243" i="62"/>
  <c r="G243" i="62" s="1"/>
  <c r="J243" i="62" s="1"/>
  <c r="G23" i="62"/>
  <c r="J23" i="62" s="1"/>
  <c r="I133" i="62"/>
  <c r="G336" i="62"/>
  <c r="J336" i="62" s="1"/>
  <c r="G245" i="62"/>
  <c r="J245" i="62" s="1"/>
  <c r="F234" i="60"/>
  <c r="G235" i="60"/>
  <c r="J235" i="60" s="1"/>
  <c r="J120" i="60"/>
  <c r="G364" i="60"/>
  <c r="J364" i="60" s="1"/>
  <c r="G133" i="60"/>
  <c r="G234" i="60"/>
  <c r="J234" i="60" s="1"/>
  <c r="G309" i="60"/>
  <c r="J309" i="60" s="1"/>
  <c r="G420" i="60"/>
  <c r="J420" i="60" s="1"/>
  <c r="G128" i="60"/>
  <c r="J128" i="60" s="1"/>
  <c r="J129" i="60"/>
  <c r="G158" i="60"/>
  <c r="J158" i="60" s="1"/>
  <c r="F11" i="60"/>
  <c r="G314" i="60"/>
  <c r="J314" i="60" s="1"/>
  <c r="G430" i="60"/>
  <c r="J430" i="60" s="1"/>
  <c r="G211" i="60"/>
  <c r="J211" i="60" s="1"/>
  <c r="J145" i="60"/>
  <c r="E101" i="60"/>
  <c r="G101" i="60" s="1"/>
  <c r="J101" i="60" s="1"/>
  <c r="J132" i="60"/>
  <c r="I154" i="60"/>
  <c r="I153" i="60" s="1"/>
  <c r="F21" i="60"/>
  <c r="E54" i="60"/>
  <c r="J91" i="60"/>
  <c r="J77" i="60"/>
  <c r="J74" i="60" s="1"/>
  <c r="G12" i="60"/>
  <c r="J12" i="60" s="1"/>
  <c r="E79" i="60"/>
  <c r="F79" i="60"/>
  <c r="J365" i="60"/>
  <c r="G241" i="60"/>
  <c r="J241" i="60" s="1"/>
  <c r="J203" i="60"/>
  <c r="J324" i="60"/>
  <c r="H154" i="60"/>
  <c r="E21" i="60"/>
  <c r="E11" i="60" s="1"/>
  <c r="H284" i="60"/>
  <c r="G206" i="60"/>
  <c r="J206" i="60" s="1"/>
  <c r="I284" i="60"/>
  <c r="G23" i="60"/>
  <c r="J23" i="60" s="1"/>
  <c r="F54" i="60"/>
  <c r="H133" i="60"/>
  <c r="J335" i="60"/>
  <c r="H338" i="60"/>
  <c r="G185" i="60"/>
  <c r="J121" i="60"/>
  <c r="G217" i="60"/>
  <c r="J217" i="60" s="1"/>
  <c r="H171" i="60"/>
  <c r="G253" i="60"/>
  <c r="J253" i="60" s="1"/>
  <c r="E252" i="60"/>
  <c r="G252" i="60" s="1"/>
  <c r="J252" i="60" s="1"/>
  <c r="I171" i="60"/>
  <c r="J102" i="60"/>
  <c r="F101" i="60"/>
  <c r="G140" i="60"/>
  <c r="J140" i="60" s="1"/>
  <c r="G248" i="60"/>
  <c r="J248" i="60" s="1"/>
  <c r="E329" i="60"/>
  <c r="G332" i="60"/>
  <c r="J332" i="60" s="1"/>
  <c r="G104" i="60"/>
  <c r="J104" i="60" s="1"/>
  <c r="G290" i="60"/>
  <c r="J290" i="60" s="1"/>
  <c r="I133" i="60"/>
  <c r="E326" i="60"/>
  <c r="G326" i="60" s="1"/>
  <c r="J326" i="60" s="1"/>
  <c r="G327" i="60"/>
  <c r="J327" i="60" s="1"/>
  <c r="I338" i="60"/>
  <c r="E259" i="60"/>
  <c r="G259" i="60" s="1"/>
  <c r="J259" i="60" s="1"/>
  <c r="G367" i="60"/>
  <c r="J367" i="60" s="1"/>
  <c r="E415" i="60"/>
  <c r="G415" i="60" s="1"/>
  <c r="J415" i="60" s="1"/>
  <c r="H55" i="60"/>
  <c r="H54" i="60" s="1"/>
  <c r="E171" i="60"/>
  <c r="G171" i="60" s="1"/>
  <c r="J171" i="60" s="1"/>
  <c r="G416" i="60"/>
  <c r="J416" i="60" s="1"/>
  <c r="F171" i="60"/>
  <c r="I320" i="60"/>
  <c r="J117" i="60"/>
  <c r="F243" i="60"/>
  <c r="G243" i="60" s="1"/>
  <c r="G261" i="60"/>
  <c r="J261" i="60" s="1"/>
  <c r="H243" i="60"/>
  <c r="E410" i="60"/>
  <c r="I243" i="60"/>
  <c r="F410" i="60"/>
  <c r="J138" i="60"/>
  <c r="G172" i="60"/>
  <c r="J172" i="60" s="1"/>
  <c r="E252" i="59"/>
  <c r="J223" i="59"/>
  <c r="I171" i="59"/>
  <c r="H171" i="59"/>
  <c r="J180" i="59"/>
  <c r="G171" i="59"/>
  <c r="J171" i="59" s="1"/>
  <c r="E133" i="59"/>
  <c r="F79" i="59"/>
  <c r="G69" i="59"/>
  <c r="J69" i="59" s="1"/>
  <c r="G13" i="59"/>
  <c r="J13" i="59" s="1"/>
  <c r="E206" i="59"/>
  <c r="G206" i="59" s="1"/>
  <c r="J206" i="59" s="1"/>
  <c r="J75" i="59"/>
  <c r="J74" i="59" s="1"/>
  <c r="G18" i="59"/>
  <c r="J18" i="59" s="1"/>
  <c r="F16" i="59"/>
  <c r="G16" i="59" s="1"/>
  <c r="J16" i="59" s="1"/>
  <c r="I184" i="59"/>
  <c r="G245" i="59"/>
  <c r="J245" i="59" s="1"/>
  <c r="F11" i="59"/>
  <c r="G330" i="59"/>
  <c r="J330" i="59" s="1"/>
  <c r="I415" i="59"/>
  <c r="E154" i="59"/>
  <c r="G158" i="59"/>
  <c r="J158" i="59" s="1"/>
  <c r="J185" i="59"/>
  <c r="H415" i="59"/>
  <c r="F101" i="59"/>
  <c r="I216" i="59"/>
  <c r="G370" i="59"/>
  <c r="J371" i="59"/>
  <c r="J370" i="59" s="1"/>
  <c r="J39" i="59"/>
  <c r="G80" i="59"/>
  <c r="J80" i="59" s="1"/>
  <c r="J139" i="59"/>
  <c r="G144" i="59"/>
  <c r="J144" i="59" s="1"/>
  <c r="F184" i="59"/>
  <c r="I338" i="59"/>
  <c r="E429" i="59"/>
  <c r="G429" i="59" s="1"/>
  <c r="J429" i="59" s="1"/>
  <c r="G430" i="59"/>
  <c r="J430" i="59" s="1"/>
  <c r="H79" i="59"/>
  <c r="J145" i="59"/>
  <c r="I79" i="59"/>
  <c r="J335" i="59"/>
  <c r="J359" i="59"/>
  <c r="F154" i="59"/>
  <c r="E101" i="59"/>
  <c r="H115" i="59"/>
  <c r="H184" i="59"/>
  <c r="I309" i="59"/>
  <c r="G219" i="59"/>
  <c r="J219" i="59" s="1"/>
  <c r="E216" i="59"/>
  <c r="G416" i="59"/>
  <c r="J416" i="59" s="1"/>
  <c r="F133" i="59"/>
  <c r="E309" i="59"/>
  <c r="J350" i="59"/>
  <c r="J348" i="59" s="1"/>
  <c r="G112" i="59"/>
  <c r="J112" i="59" s="1"/>
  <c r="H133" i="59"/>
  <c r="G243" i="59"/>
  <c r="G257" i="59"/>
  <c r="J257" i="59" s="1"/>
  <c r="G312" i="59"/>
  <c r="J312" i="59" s="1"/>
  <c r="G336" i="59"/>
  <c r="J336" i="59" s="1"/>
  <c r="G411" i="59"/>
  <c r="J411" i="59" s="1"/>
  <c r="E410" i="59"/>
  <c r="G410" i="59" s="1"/>
  <c r="J410" i="59" s="1"/>
  <c r="H101" i="59"/>
  <c r="I127" i="59"/>
  <c r="E234" i="59"/>
  <c r="I290" i="59"/>
  <c r="I284" i="59" s="1"/>
  <c r="G89" i="59"/>
  <c r="J89" i="59" s="1"/>
  <c r="J96" i="59"/>
  <c r="J166" i="59"/>
  <c r="J165" i="59" s="1"/>
  <c r="G268" i="59"/>
  <c r="J268" i="59" s="1"/>
  <c r="F320" i="59"/>
  <c r="E32" i="59"/>
  <c r="G32" i="59" s="1"/>
  <c r="J32" i="59" s="1"/>
  <c r="J90" i="59"/>
  <c r="G321" i="59"/>
  <c r="J321" i="59" s="1"/>
  <c r="H338" i="59"/>
  <c r="J338" i="59" s="1"/>
  <c r="F366" i="59"/>
  <c r="J378" i="59"/>
  <c r="G116" i="59"/>
  <c r="J116" i="59" s="1"/>
  <c r="G203" i="59"/>
  <c r="G250" i="59"/>
  <c r="J250" i="59" s="1"/>
  <c r="G393" i="59"/>
  <c r="J393" i="59" s="1"/>
  <c r="J394" i="59"/>
  <c r="H154" i="59"/>
  <c r="I320" i="59"/>
  <c r="I115" i="59"/>
  <c r="I154" i="59"/>
  <c r="E419" i="59"/>
  <c r="G419" i="59" s="1"/>
  <c r="J419" i="59" s="1"/>
  <c r="G420" i="59"/>
  <c r="J420" i="59" s="1"/>
  <c r="G261" i="59"/>
  <c r="J261" i="59" s="1"/>
  <c r="J373" i="59"/>
  <c r="J372" i="59" s="1"/>
  <c r="G111" i="59"/>
  <c r="J111" i="59" s="1"/>
  <c r="J427" i="59"/>
  <c r="G235" i="59"/>
  <c r="J235" i="59" s="1"/>
  <c r="I252" i="59"/>
  <c r="E320" i="59"/>
  <c r="H309" i="59"/>
  <c r="G423" i="59"/>
  <c r="J423" i="59" s="1"/>
  <c r="G121" i="58"/>
  <c r="J433" i="58"/>
  <c r="H433" i="58"/>
  <c r="G433" i="58"/>
  <c r="F433" i="58"/>
  <c r="E433" i="58"/>
  <c r="G431" i="58"/>
  <c r="J431" i="58" s="1"/>
  <c r="I430" i="58"/>
  <c r="H430" i="58"/>
  <c r="F430" i="58"/>
  <c r="E430" i="58"/>
  <c r="G430" i="58" s="1"/>
  <c r="J430" i="58" s="1"/>
  <c r="I429" i="58"/>
  <c r="H429" i="58"/>
  <c r="F429" i="58"/>
  <c r="E429" i="58"/>
  <c r="G429" i="58" s="1"/>
  <c r="J429" i="58" s="1"/>
  <c r="G428" i="58"/>
  <c r="J428" i="58" s="1"/>
  <c r="I427" i="58"/>
  <c r="H427" i="58"/>
  <c r="F427" i="58"/>
  <c r="E427" i="58"/>
  <c r="G427" i="58" s="1"/>
  <c r="J427" i="58" s="1"/>
  <c r="G426" i="58"/>
  <c r="J426" i="58" s="1"/>
  <c r="I425" i="58"/>
  <c r="H425" i="58"/>
  <c r="F425" i="58"/>
  <c r="E425" i="58"/>
  <c r="G425" i="58" s="1"/>
  <c r="J425" i="58" s="1"/>
  <c r="G424" i="58"/>
  <c r="J424" i="58" s="1"/>
  <c r="I423" i="58"/>
  <c r="H423" i="58"/>
  <c r="F423" i="58"/>
  <c r="E423" i="58"/>
  <c r="G423" i="58" s="1"/>
  <c r="J423" i="58" s="1"/>
  <c r="G422" i="58"/>
  <c r="J422" i="58" s="1"/>
  <c r="G421" i="58"/>
  <c r="J421" i="58" s="1"/>
  <c r="I420" i="58"/>
  <c r="H420" i="58"/>
  <c r="F420" i="58"/>
  <c r="E420" i="58"/>
  <c r="G420" i="58" s="1"/>
  <c r="J420" i="58" s="1"/>
  <c r="I419" i="58"/>
  <c r="H419" i="58"/>
  <c r="F419" i="58"/>
  <c r="E419" i="58"/>
  <c r="G419" i="58" s="1"/>
  <c r="J419" i="58" s="1"/>
  <c r="G418" i="58"/>
  <c r="J418" i="58" s="1"/>
  <c r="G417" i="58"/>
  <c r="J417" i="58" s="1"/>
  <c r="I416" i="58"/>
  <c r="H416" i="58"/>
  <c r="F416" i="58"/>
  <c r="E416" i="58"/>
  <c r="G416" i="58" s="1"/>
  <c r="J416" i="58" s="1"/>
  <c r="I415" i="58"/>
  <c r="H415" i="58"/>
  <c r="F415" i="58"/>
  <c r="E415" i="58"/>
  <c r="G415" i="58" s="1"/>
  <c r="J415" i="58" s="1"/>
  <c r="G414" i="58"/>
  <c r="J414" i="58" s="1"/>
  <c r="I413" i="58"/>
  <c r="H413" i="58"/>
  <c r="F413" i="58"/>
  <c r="E413" i="58"/>
  <c r="G413" i="58" s="1"/>
  <c r="J413" i="58" s="1"/>
  <c r="G412" i="58"/>
  <c r="J412" i="58" s="1"/>
  <c r="I411" i="58"/>
  <c r="H411" i="58"/>
  <c r="F411" i="58"/>
  <c r="E411" i="58"/>
  <c r="G411" i="58" s="1"/>
  <c r="J411" i="58" s="1"/>
  <c r="I410" i="58"/>
  <c r="H410" i="58"/>
  <c r="F410" i="58"/>
  <c r="E410" i="58"/>
  <c r="G410" i="58" s="1"/>
  <c r="J410" i="58" s="1"/>
  <c r="G409" i="58"/>
  <c r="J409" i="58" s="1"/>
  <c r="G408" i="58"/>
  <c r="J408" i="58" s="1"/>
  <c r="I407" i="58"/>
  <c r="H407" i="58"/>
  <c r="F407" i="58"/>
  <c r="E407" i="58"/>
  <c r="G407" i="58" s="1"/>
  <c r="J407" i="58" s="1"/>
  <c r="G406" i="58"/>
  <c r="J406" i="58" s="1"/>
  <c r="G405" i="58"/>
  <c r="J405" i="58" s="1"/>
  <c r="G404" i="58"/>
  <c r="J404" i="58" s="1"/>
  <c r="G403" i="58"/>
  <c r="J403" i="58" s="1"/>
  <c r="G402" i="58"/>
  <c r="J402" i="58" s="1"/>
  <c r="G401" i="58"/>
  <c r="J401" i="58" s="1"/>
  <c r="G400" i="58"/>
  <c r="J400" i="58" s="1"/>
  <c r="G399" i="58"/>
  <c r="J399" i="58" s="1"/>
  <c r="I398" i="58"/>
  <c r="H398" i="58"/>
  <c r="F398" i="58"/>
  <c r="E398" i="58"/>
  <c r="G398" i="58" s="1"/>
  <c r="J398" i="58" s="1"/>
  <c r="G397" i="58"/>
  <c r="J397" i="58" s="1"/>
  <c r="G396" i="58"/>
  <c r="J396" i="58" s="1"/>
  <c r="G395" i="58"/>
  <c r="J395" i="58" s="1"/>
  <c r="G394" i="58"/>
  <c r="J394" i="58" s="1"/>
  <c r="I393" i="58"/>
  <c r="H393" i="58"/>
  <c r="G393" i="58"/>
  <c r="J393" i="58" s="1"/>
  <c r="F393" i="58"/>
  <c r="E393" i="58"/>
  <c r="G392" i="58"/>
  <c r="J392" i="58" s="1"/>
  <c r="G391" i="58"/>
  <c r="J391" i="58" s="1"/>
  <c r="I390" i="58"/>
  <c r="H390" i="58"/>
  <c r="F390" i="58"/>
  <c r="E390" i="58"/>
  <c r="G390" i="58" s="1"/>
  <c r="J390" i="58" s="1"/>
  <c r="G389" i="58"/>
  <c r="J389" i="58" s="1"/>
  <c r="G388" i="58"/>
  <c r="J388" i="58" s="1"/>
  <c r="I387" i="58"/>
  <c r="H387" i="58"/>
  <c r="F387" i="58"/>
  <c r="E387" i="58"/>
  <c r="G387" i="58" s="1"/>
  <c r="J387" i="58" s="1"/>
  <c r="G386" i="58"/>
  <c r="J386" i="58" s="1"/>
  <c r="G385" i="58"/>
  <c r="J385" i="58" s="1"/>
  <c r="I384" i="58"/>
  <c r="H384" i="58"/>
  <c r="F384" i="58"/>
  <c r="E384" i="58"/>
  <c r="G384" i="58" s="1"/>
  <c r="J384" i="58" s="1"/>
  <c r="G383" i="58"/>
  <c r="J383" i="58" s="1"/>
  <c r="G382" i="58"/>
  <c r="J382" i="58" s="1"/>
  <c r="I381" i="58"/>
  <c r="H381" i="58"/>
  <c r="F381" i="58"/>
  <c r="E381" i="58"/>
  <c r="G381" i="58" s="1"/>
  <c r="J381" i="58" s="1"/>
  <c r="G380" i="58"/>
  <c r="J380" i="58" s="1"/>
  <c r="G379" i="58"/>
  <c r="J379" i="58" s="1"/>
  <c r="J378" i="58"/>
  <c r="I378" i="58"/>
  <c r="H378" i="58"/>
  <c r="G378" i="58"/>
  <c r="F378" i="58"/>
  <c r="E378" i="58"/>
  <c r="G377" i="58"/>
  <c r="J377" i="58" s="1"/>
  <c r="G376" i="58"/>
  <c r="J376" i="58" s="1"/>
  <c r="I375" i="58"/>
  <c r="H375" i="58"/>
  <c r="F375" i="58"/>
  <c r="E375" i="58"/>
  <c r="G375" i="58" s="1"/>
  <c r="J375" i="58" s="1"/>
  <c r="G374" i="58"/>
  <c r="J374" i="58" s="1"/>
  <c r="G373" i="58"/>
  <c r="J373" i="58" s="1"/>
  <c r="J372" i="58"/>
  <c r="I372" i="58"/>
  <c r="H372" i="58"/>
  <c r="G372" i="58"/>
  <c r="F372" i="58"/>
  <c r="E372" i="58"/>
  <c r="G371" i="58"/>
  <c r="J371" i="58" s="1"/>
  <c r="J370" i="58"/>
  <c r="I370" i="58"/>
  <c r="H370" i="58"/>
  <c r="G370" i="58"/>
  <c r="F370" i="58"/>
  <c r="E370" i="58"/>
  <c r="G369" i="58"/>
  <c r="J369" i="58" s="1"/>
  <c r="G368" i="58"/>
  <c r="J368" i="58" s="1"/>
  <c r="I367" i="58"/>
  <c r="H367" i="58"/>
  <c r="F367" i="58"/>
  <c r="E367" i="58"/>
  <c r="G367" i="58" s="1"/>
  <c r="J367" i="58" s="1"/>
  <c r="I366" i="58"/>
  <c r="H366" i="58"/>
  <c r="F366" i="58"/>
  <c r="E366" i="58"/>
  <c r="G366" i="58" s="1"/>
  <c r="J366" i="58" s="1"/>
  <c r="J365" i="58"/>
  <c r="I365" i="58"/>
  <c r="H365" i="58"/>
  <c r="G365" i="58"/>
  <c r="F365" i="58"/>
  <c r="E365" i="58"/>
  <c r="I364" i="58"/>
  <c r="H364" i="58"/>
  <c r="F364" i="58"/>
  <c r="E364" i="58"/>
  <c r="G364" i="58" s="1"/>
  <c r="J364" i="58" s="1"/>
  <c r="G363" i="58"/>
  <c r="J363" i="58" s="1"/>
  <c r="G362" i="58"/>
  <c r="J362" i="58" s="1"/>
  <c r="G361" i="58"/>
  <c r="J361" i="58" s="1"/>
  <c r="I360" i="58"/>
  <c r="H360" i="58"/>
  <c r="F360" i="58"/>
  <c r="E360" i="58"/>
  <c r="G360" i="58" s="1"/>
  <c r="J360" i="58" s="1"/>
  <c r="I359" i="58"/>
  <c r="H359" i="58"/>
  <c r="F359" i="58"/>
  <c r="E359" i="58"/>
  <c r="G359" i="58" s="1"/>
  <c r="J359" i="58" s="1"/>
  <c r="G358" i="58"/>
  <c r="J358" i="58" s="1"/>
  <c r="G357" i="58"/>
  <c r="J357" i="58" s="1"/>
  <c r="G356" i="58"/>
  <c r="J356" i="58" s="1"/>
  <c r="G355" i="58"/>
  <c r="J355" i="58" s="1"/>
  <c r="I354" i="58"/>
  <c r="H354" i="58"/>
  <c r="F354" i="58"/>
  <c r="E354" i="58"/>
  <c r="G354" i="58" s="1"/>
  <c r="J354" i="58" s="1"/>
  <c r="I353" i="58"/>
  <c r="H353" i="58"/>
  <c r="F353" i="58"/>
  <c r="E353" i="58"/>
  <c r="G353" i="58" s="1"/>
  <c r="J353" i="58" s="1"/>
  <c r="G352" i="58"/>
  <c r="J352" i="58" s="1"/>
  <c r="I351" i="58"/>
  <c r="H351" i="58"/>
  <c r="F351" i="58"/>
  <c r="E351" i="58"/>
  <c r="G351" i="58" s="1"/>
  <c r="J351" i="58" s="1"/>
  <c r="G350" i="58"/>
  <c r="J350" i="58" s="1"/>
  <c r="G349" i="58"/>
  <c r="J349" i="58" s="1"/>
  <c r="J348" i="58"/>
  <c r="I348" i="58"/>
  <c r="H348" i="58"/>
  <c r="G348" i="58"/>
  <c r="F348" i="58"/>
  <c r="E348" i="58"/>
  <c r="G347" i="58"/>
  <c r="J347" i="58" s="1"/>
  <c r="I346" i="58"/>
  <c r="H346" i="58"/>
  <c r="F346" i="58"/>
  <c r="E346" i="58"/>
  <c r="G346" i="58" s="1"/>
  <c r="J346" i="58" s="1"/>
  <c r="G345" i="58"/>
  <c r="J345" i="58" s="1"/>
  <c r="I344" i="58"/>
  <c r="H344" i="58"/>
  <c r="F344" i="58"/>
  <c r="E344" i="58"/>
  <c r="G344" i="58" s="1"/>
  <c r="J344" i="58" s="1"/>
  <c r="G343" i="58"/>
  <c r="J343" i="58" s="1"/>
  <c r="I342" i="58"/>
  <c r="H342" i="58"/>
  <c r="F342" i="58"/>
  <c r="E342" i="58"/>
  <c r="G342" i="58" s="1"/>
  <c r="J342" i="58" s="1"/>
  <c r="G341" i="58"/>
  <c r="J341" i="58" s="1"/>
  <c r="I340" i="58"/>
  <c r="H340" i="58"/>
  <c r="F340" i="58"/>
  <c r="E340" i="58"/>
  <c r="G340" i="58" s="1"/>
  <c r="J340" i="58" s="1"/>
  <c r="G339" i="58"/>
  <c r="J339" i="58" s="1"/>
  <c r="I338" i="58"/>
  <c r="H338" i="58"/>
  <c r="F338" i="58"/>
  <c r="E338" i="58"/>
  <c r="G338" i="58" s="1"/>
  <c r="J338" i="58" s="1"/>
  <c r="G337" i="58"/>
  <c r="J337" i="58" s="1"/>
  <c r="I336" i="58"/>
  <c r="H336" i="58"/>
  <c r="F336" i="58"/>
  <c r="E336" i="58"/>
  <c r="G336" i="58" s="1"/>
  <c r="J336" i="58" s="1"/>
  <c r="I335" i="58"/>
  <c r="H335" i="58"/>
  <c r="F335" i="58"/>
  <c r="E335" i="58"/>
  <c r="G335" i="58" s="1"/>
  <c r="J335" i="58" s="1"/>
  <c r="G334" i="58"/>
  <c r="J334" i="58" s="1"/>
  <c r="G333" i="58"/>
  <c r="J333" i="58" s="1"/>
  <c r="I332" i="58"/>
  <c r="H332" i="58"/>
  <c r="F332" i="58"/>
  <c r="E332" i="58"/>
  <c r="G332" i="58" s="1"/>
  <c r="J332" i="58" s="1"/>
  <c r="G331" i="58"/>
  <c r="J331" i="58" s="1"/>
  <c r="I330" i="58"/>
  <c r="H330" i="58"/>
  <c r="F330" i="58"/>
  <c r="E330" i="58"/>
  <c r="G330" i="58" s="1"/>
  <c r="J330" i="58" s="1"/>
  <c r="I329" i="58"/>
  <c r="H329" i="58"/>
  <c r="F329" i="58"/>
  <c r="F308" i="58" s="1"/>
  <c r="E329" i="58"/>
  <c r="G329" i="58" s="1"/>
  <c r="J329" i="58" s="1"/>
  <c r="G328" i="58"/>
  <c r="J328" i="58" s="1"/>
  <c r="I327" i="58"/>
  <c r="H327" i="58"/>
  <c r="F327" i="58"/>
  <c r="E327" i="58"/>
  <c r="G327" i="58" s="1"/>
  <c r="J327" i="58" s="1"/>
  <c r="I326" i="58"/>
  <c r="H326" i="58"/>
  <c r="F326" i="58"/>
  <c r="E326" i="58"/>
  <c r="G326" i="58" s="1"/>
  <c r="J326" i="58" s="1"/>
  <c r="G325" i="58"/>
  <c r="J325" i="58" s="1"/>
  <c r="G324" i="58"/>
  <c r="J324" i="58" s="1"/>
  <c r="I323" i="58"/>
  <c r="H323" i="58"/>
  <c r="G323" i="58"/>
  <c r="J323" i="58" s="1"/>
  <c r="F323" i="58"/>
  <c r="E323" i="58"/>
  <c r="G322" i="58"/>
  <c r="J322" i="58" s="1"/>
  <c r="I321" i="58"/>
  <c r="H321" i="58"/>
  <c r="F321" i="58"/>
  <c r="E321" i="58"/>
  <c r="G321" i="58" s="1"/>
  <c r="J321" i="58" s="1"/>
  <c r="I320" i="58"/>
  <c r="H320" i="58"/>
  <c r="F320" i="58"/>
  <c r="E320" i="58"/>
  <c r="G320" i="58" s="1"/>
  <c r="J320" i="58" s="1"/>
  <c r="G319" i="58"/>
  <c r="J319" i="58" s="1"/>
  <c r="G318" i="58"/>
  <c r="J318" i="58" s="1"/>
  <c r="I317" i="58"/>
  <c r="H317" i="58"/>
  <c r="F317" i="58"/>
  <c r="E317" i="58"/>
  <c r="G317" i="58" s="1"/>
  <c r="J317" i="58" s="1"/>
  <c r="G316" i="58"/>
  <c r="J316" i="58" s="1"/>
  <c r="G315" i="58"/>
  <c r="J315" i="58" s="1"/>
  <c r="I314" i="58"/>
  <c r="I309" i="58" s="1"/>
  <c r="I308" i="58" s="1"/>
  <c r="H314" i="58"/>
  <c r="H309" i="58" s="1"/>
  <c r="H308" i="58" s="1"/>
  <c r="F314" i="58"/>
  <c r="E314" i="58"/>
  <c r="G314" i="58" s="1"/>
  <c r="J314" i="58" s="1"/>
  <c r="G313" i="58"/>
  <c r="J313" i="58" s="1"/>
  <c r="I312" i="58"/>
  <c r="H312" i="58"/>
  <c r="F312" i="58"/>
  <c r="E312" i="58"/>
  <c r="G312" i="58" s="1"/>
  <c r="J312" i="58" s="1"/>
  <c r="G311" i="58"/>
  <c r="J311" i="58" s="1"/>
  <c r="I310" i="58"/>
  <c r="H310" i="58"/>
  <c r="F310" i="58"/>
  <c r="E310" i="58"/>
  <c r="G310" i="58" s="1"/>
  <c r="J310" i="58" s="1"/>
  <c r="F309" i="58"/>
  <c r="G307" i="58"/>
  <c r="J307" i="58" s="1"/>
  <c r="I306" i="58"/>
  <c r="H306" i="58"/>
  <c r="F306" i="58"/>
  <c r="E306" i="58"/>
  <c r="G306" i="58" s="1"/>
  <c r="J306" i="58" s="1"/>
  <c r="G305" i="58"/>
  <c r="J305" i="58" s="1"/>
  <c r="G304" i="58"/>
  <c r="J304" i="58" s="1"/>
  <c r="I303" i="58"/>
  <c r="H303" i="58"/>
  <c r="F303" i="58"/>
  <c r="E303" i="58"/>
  <c r="G303" i="58" s="1"/>
  <c r="J303" i="58" s="1"/>
  <c r="G302" i="58"/>
  <c r="J302" i="58" s="1"/>
  <c r="G301" i="58"/>
  <c r="J301" i="58" s="1"/>
  <c r="G300" i="58"/>
  <c r="J300" i="58" s="1"/>
  <c r="G299" i="58"/>
  <c r="J299" i="58" s="1"/>
  <c r="I298" i="58"/>
  <c r="H298" i="58"/>
  <c r="F298" i="58"/>
  <c r="E298" i="58"/>
  <c r="G298" i="58" s="1"/>
  <c r="J298" i="58" s="1"/>
  <c r="G297" i="58"/>
  <c r="J297" i="58" s="1"/>
  <c r="G296" i="58"/>
  <c r="J296" i="58" s="1"/>
  <c r="G295" i="58"/>
  <c r="J295" i="58" s="1"/>
  <c r="G294" i="58"/>
  <c r="J294" i="58" s="1"/>
  <c r="G293" i="58"/>
  <c r="J293" i="58" s="1"/>
  <c r="G292" i="58"/>
  <c r="J292" i="58" s="1"/>
  <c r="I291" i="58"/>
  <c r="H291" i="58"/>
  <c r="F291" i="58"/>
  <c r="E291" i="58"/>
  <c r="G291" i="58" s="1"/>
  <c r="J291" i="58" s="1"/>
  <c r="I290" i="58"/>
  <c r="H290" i="58"/>
  <c r="F290" i="58"/>
  <c r="E290" i="58"/>
  <c r="G290" i="58" s="1"/>
  <c r="J290" i="58" s="1"/>
  <c r="G289" i="58"/>
  <c r="J289" i="58" s="1"/>
  <c r="G288" i="58"/>
  <c r="J288" i="58" s="1"/>
  <c r="G287" i="58"/>
  <c r="J287" i="58" s="1"/>
  <c r="G286" i="58"/>
  <c r="J286" i="58" s="1"/>
  <c r="I285" i="58"/>
  <c r="H285" i="58"/>
  <c r="F285" i="58"/>
  <c r="E285" i="58"/>
  <c r="G285" i="58" s="1"/>
  <c r="J285" i="58" s="1"/>
  <c r="I284" i="58"/>
  <c r="H284" i="58"/>
  <c r="F284" i="58"/>
  <c r="E284" i="58"/>
  <c r="G284" i="58" s="1"/>
  <c r="J284" i="58" s="1"/>
  <c r="G283" i="58"/>
  <c r="J283" i="58" s="1"/>
  <c r="G282" i="58"/>
  <c r="J282" i="58" s="1"/>
  <c r="G281" i="58"/>
  <c r="J281" i="58" s="1"/>
  <c r="G280" i="58"/>
  <c r="J280" i="58" s="1"/>
  <c r="G279" i="58"/>
  <c r="J279" i="58" s="1"/>
  <c r="I278" i="58"/>
  <c r="H278" i="58"/>
  <c r="F278" i="58"/>
  <c r="E278" i="58"/>
  <c r="G278" i="58" s="1"/>
  <c r="J278" i="58" s="1"/>
  <c r="G277" i="58"/>
  <c r="J277" i="58" s="1"/>
  <c r="G276" i="58"/>
  <c r="J276" i="58" s="1"/>
  <c r="G275" i="58"/>
  <c r="J275" i="58" s="1"/>
  <c r="I274" i="58"/>
  <c r="H274" i="58"/>
  <c r="F274" i="58"/>
  <c r="E274" i="58"/>
  <c r="G274" i="58" s="1"/>
  <c r="J274" i="58" s="1"/>
  <c r="G273" i="58"/>
  <c r="J273" i="58" s="1"/>
  <c r="G272" i="58"/>
  <c r="J272" i="58" s="1"/>
  <c r="G271" i="58"/>
  <c r="J271" i="58" s="1"/>
  <c r="G270" i="58"/>
  <c r="J270" i="58" s="1"/>
  <c r="G269" i="58"/>
  <c r="J269" i="58" s="1"/>
  <c r="I268" i="58"/>
  <c r="H268" i="58"/>
  <c r="F268" i="58"/>
  <c r="E268" i="58"/>
  <c r="G268" i="58" s="1"/>
  <c r="J268" i="58" s="1"/>
  <c r="G267" i="58"/>
  <c r="J267" i="58" s="1"/>
  <c r="G266" i="58"/>
  <c r="J266" i="58" s="1"/>
  <c r="G265" i="58"/>
  <c r="J265" i="58" s="1"/>
  <c r="G264" i="58"/>
  <c r="J264" i="58" s="1"/>
  <c r="G263" i="58"/>
  <c r="J263" i="58" s="1"/>
  <c r="G262" i="58"/>
  <c r="J262" i="58" s="1"/>
  <c r="I261" i="58"/>
  <c r="H261" i="58"/>
  <c r="F261" i="58"/>
  <c r="E261" i="58"/>
  <c r="G261" i="58" s="1"/>
  <c r="J261" i="58" s="1"/>
  <c r="G260" i="58"/>
  <c r="J260" i="58" s="1"/>
  <c r="I259" i="58"/>
  <c r="H259" i="58"/>
  <c r="F259" i="58"/>
  <c r="E259" i="58"/>
  <c r="G259" i="58" s="1"/>
  <c r="J259" i="58" s="1"/>
  <c r="G258" i="58"/>
  <c r="J258" i="58" s="1"/>
  <c r="I257" i="58"/>
  <c r="H257" i="58"/>
  <c r="F257" i="58"/>
  <c r="E257" i="58"/>
  <c r="G257" i="58" s="1"/>
  <c r="J257" i="58" s="1"/>
  <c r="G256" i="58"/>
  <c r="J256" i="58" s="1"/>
  <c r="I255" i="58"/>
  <c r="H255" i="58"/>
  <c r="F255" i="58"/>
  <c r="E255" i="58"/>
  <c r="G255" i="58" s="1"/>
  <c r="J255" i="58" s="1"/>
  <c r="G254" i="58"/>
  <c r="J254" i="58" s="1"/>
  <c r="I253" i="58"/>
  <c r="H253" i="58"/>
  <c r="F253" i="58"/>
  <c r="E253" i="58"/>
  <c r="G253" i="58" s="1"/>
  <c r="J253" i="58" s="1"/>
  <c r="I252" i="58"/>
  <c r="H252" i="58"/>
  <c r="F252" i="58"/>
  <c r="E252" i="58"/>
  <c r="G252" i="58" s="1"/>
  <c r="J252" i="58" s="1"/>
  <c r="G251" i="58"/>
  <c r="J251" i="58" s="1"/>
  <c r="I250" i="58"/>
  <c r="H250" i="58"/>
  <c r="F250" i="58"/>
  <c r="E250" i="58"/>
  <c r="G250" i="58" s="1"/>
  <c r="J250" i="58" s="1"/>
  <c r="G249" i="58"/>
  <c r="J249" i="58" s="1"/>
  <c r="I248" i="58"/>
  <c r="H248" i="58"/>
  <c r="F248" i="58"/>
  <c r="E248" i="58"/>
  <c r="G248" i="58" s="1"/>
  <c r="J248" i="58" s="1"/>
  <c r="G247" i="58"/>
  <c r="J247" i="58" s="1"/>
  <c r="G246" i="58"/>
  <c r="J246" i="58" s="1"/>
  <c r="I245" i="58"/>
  <c r="H245" i="58"/>
  <c r="F245" i="58"/>
  <c r="E245" i="58"/>
  <c r="G245" i="58" s="1"/>
  <c r="J245" i="58" s="1"/>
  <c r="G244" i="58"/>
  <c r="J244" i="58" s="1"/>
  <c r="I243" i="58"/>
  <c r="H243" i="58"/>
  <c r="F243" i="58"/>
  <c r="E243" i="58"/>
  <c r="G243" i="58" s="1"/>
  <c r="J243" i="58" s="1"/>
  <c r="G242" i="58"/>
  <c r="J242" i="58" s="1"/>
  <c r="I241" i="58"/>
  <c r="H241" i="58"/>
  <c r="F241" i="58"/>
  <c r="E241" i="58"/>
  <c r="G241" i="58" s="1"/>
  <c r="J241" i="58" s="1"/>
  <c r="G240" i="58"/>
  <c r="J240" i="58" s="1"/>
  <c r="G239" i="58"/>
  <c r="J239" i="58" s="1"/>
  <c r="G238" i="58"/>
  <c r="J238" i="58" s="1"/>
  <c r="G237" i="58"/>
  <c r="J237" i="58" s="1"/>
  <c r="G236" i="58"/>
  <c r="J236" i="58" s="1"/>
  <c r="I235" i="58"/>
  <c r="H235" i="58"/>
  <c r="F235" i="58"/>
  <c r="E235" i="58"/>
  <c r="G235" i="58" s="1"/>
  <c r="J235" i="58" s="1"/>
  <c r="I234" i="58"/>
  <c r="H234" i="58"/>
  <c r="F234" i="58"/>
  <c r="E234" i="58"/>
  <c r="G234" i="58" s="1"/>
  <c r="J234" i="58" s="1"/>
  <c r="G233" i="58"/>
  <c r="J233" i="58" s="1"/>
  <c r="I232" i="58"/>
  <c r="H232" i="58"/>
  <c r="F232" i="58"/>
  <c r="E232" i="58"/>
  <c r="G232" i="58" s="1"/>
  <c r="J232" i="58" s="1"/>
  <c r="G231" i="58"/>
  <c r="J231" i="58" s="1"/>
  <c r="G230" i="58"/>
  <c r="J230" i="58" s="1"/>
  <c r="G229" i="58"/>
  <c r="J229" i="58" s="1"/>
  <c r="G228" i="58"/>
  <c r="J228" i="58" s="1"/>
  <c r="I227" i="58"/>
  <c r="H227" i="58"/>
  <c r="F227" i="58"/>
  <c r="E227" i="58"/>
  <c r="G227" i="58" s="1"/>
  <c r="J227" i="58" s="1"/>
  <c r="G226" i="58"/>
  <c r="J226" i="58" s="1"/>
  <c r="I225" i="58"/>
  <c r="H225" i="58"/>
  <c r="F225" i="58"/>
  <c r="E225" i="58"/>
  <c r="G225" i="58" s="1"/>
  <c r="J225" i="58" s="1"/>
  <c r="G224" i="58"/>
  <c r="J224" i="58" s="1"/>
  <c r="I223" i="58"/>
  <c r="I216" i="58" s="1"/>
  <c r="H223" i="58"/>
  <c r="H216" i="58" s="1"/>
  <c r="F223" i="58"/>
  <c r="F216" i="58" s="1"/>
  <c r="E223" i="58"/>
  <c r="E216" i="58" s="1"/>
  <c r="G222" i="58"/>
  <c r="J222" i="58" s="1"/>
  <c r="I221" i="58"/>
  <c r="H221" i="58"/>
  <c r="F221" i="58"/>
  <c r="E221" i="58"/>
  <c r="G221" i="58" s="1"/>
  <c r="J221" i="58" s="1"/>
  <c r="G220" i="58"/>
  <c r="J220" i="58" s="1"/>
  <c r="I219" i="58"/>
  <c r="H219" i="58"/>
  <c r="F219" i="58"/>
  <c r="E219" i="58"/>
  <c r="G219" i="58" s="1"/>
  <c r="J219" i="58" s="1"/>
  <c r="G218" i="58"/>
  <c r="J218" i="58" s="1"/>
  <c r="I217" i="58"/>
  <c r="H217" i="58"/>
  <c r="F217" i="58"/>
  <c r="E217" i="58"/>
  <c r="G217" i="58" s="1"/>
  <c r="J217" i="58" s="1"/>
  <c r="G215" i="58"/>
  <c r="J215" i="58" s="1"/>
  <c r="I214" i="58"/>
  <c r="H214" i="58"/>
  <c r="F214" i="58"/>
  <c r="E214" i="58"/>
  <c r="G214" i="58" s="1"/>
  <c r="J214" i="58" s="1"/>
  <c r="G213" i="58"/>
  <c r="J213" i="58" s="1"/>
  <c r="G212" i="58"/>
  <c r="J212" i="58" s="1"/>
  <c r="I211" i="58"/>
  <c r="H211" i="58"/>
  <c r="F211" i="58"/>
  <c r="E211" i="58"/>
  <c r="G211" i="58" s="1"/>
  <c r="J211" i="58" s="1"/>
  <c r="G210" i="58"/>
  <c r="J210" i="58" s="1"/>
  <c r="G209" i="58"/>
  <c r="G208" i="58"/>
  <c r="J207" i="58"/>
  <c r="I207" i="58"/>
  <c r="H207" i="58"/>
  <c r="G207" i="58"/>
  <c r="F207" i="58"/>
  <c r="F206" i="58" s="1"/>
  <c r="E207" i="58"/>
  <c r="E206" i="58" s="1"/>
  <c r="I206" i="58"/>
  <c r="H206" i="58"/>
  <c r="G205" i="58"/>
  <c r="J205" i="58" s="1"/>
  <c r="G204" i="58"/>
  <c r="J204" i="58" s="1"/>
  <c r="J203" i="58"/>
  <c r="I203" i="58"/>
  <c r="H203" i="58"/>
  <c r="G203" i="58"/>
  <c r="F203" i="58"/>
  <c r="E203" i="58"/>
  <c r="G202" i="58"/>
  <c r="J202" i="58" s="1"/>
  <c r="G201" i="58"/>
  <c r="J201" i="58" s="1"/>
  <c r="I200" i="58"/>
  <c r="H200" i="58"/>
  <c r="F200" i="58"/>
  <c r="E200" i="58"/>
  <c r="G200" i="58" s="1"/>
  <c r="J200" i="58" s="1"/>
  <c r="G199" i="58"/>
  <c r="J199" i="58" s="1"/>
  <c r="G198" i="58"/>
  <c r="J198" i="58" s="1"/>
  <c r="G197" i="58"/>
  <c r="J197" i="58" s="1"/>
  <c r="G196" i="58"/>
  <c r="J196" i="58" s="1"/>
  <c r="I195" i="58"/>
  <c r="H195" i="58"/>
  <c r="F195" i="58"/>
  <c r="E195" i="58"/>
  <c r="G195" i="58" s="1"/>
  <c r="J195" i="58" s="1"/>
  <c r="G194" i="58"/>
  <c r="J194" i="58" s="1"/>
  <c r="I193" i="58"/>
  <c r="H193" i="58"/>
  <c r="F193" i="58"/>
  <c r="E193" i="58"/>
  <c r="G193" i="58" s="1"/>
  <c r="J193" i="58" s="1"/>
  <c r="G192" i="58"/>
  <c r="J192" i="58" s="1"/>
  <c r="I191" i="58"/>
  <c r="H191" i="58"/>
  <c r="F191" i="58"/>
  <c r="E191" i="58"/>
  <c r="G191" i="58" s="1"/>
  <c r="J191" i="58" s="1"/>
  <c r="G190" i="58"/>
  <c r="J190" i="58" s="1"/>
  <c r="G189" i="58"/>
  <c r="J189" i="58" s="1"/>
  <c r="G188" i="58"/>
  <c r="J188" i="58" s="1"/>
  <c r="I187" i="58"/>
  <c r="H187" i="58"/>
  <c r="F187" i="58"/>
  <c r="E187" i="58"/>
  <c r="G187" i="58" s="1"/>
  <c r="J187" i="58" s="1"/>
  <c r="G186" i="58"/>
  <c r="J186" i="58" s="1"/>
  <c r="I185" i="58"/>
  <c r="H185" i="58"/>
  <c r="F185" i="58"/>
  <c r="E185" i="58"/>
  <c r="G185" i="58" s="1"/>
  <c r="J185" i="58" s="1"/>
  <c r="J184" i="58"/>
  <c r="I184" i="58"/>
  <c r="H184" i="58"/>
  <c r="G184" i="58"/>
  <c r="F184" i="58"/>
  <c r="E184" i="58"/>
  <c r="G183" i="58"/>
  <c r="J183" i="58" s="1"/>
  <c r="G182" i="58"/>
  <c r="J182" i="58" s="1"/>
  <c r="G181" i="58"/>
  <c r="J181" i="58" s="1"/>
  <c r="I180" i="58"/>
  <c r="H180" i="58"/>
  <c r="F180" i="58"/>
  <c r="F171" i="58" s="1"/>
  <c r="E180" i="58"/>
  <c r="G179" i="58"/>
  <c r="J179" i="58" s="1"/>
  <c r="I178" i="58"/>
  <c r="H178" i="58"/>
  <c r="F178" i="58"/>
  <c r="E178" i="58"/>
  <c r="G178" i="58" s="1"/>
  <c r="J178" i="58" s="1"/>
  <c r="G177" i="58"/>
  <c r="J177" i="58" s="1"/>
  <c r="I176" i="58"/>
  <c r="H176" i="58"/>
  <c r="F176" i="58"/>
  <c r="E176" i="58"/>
  <c r="G176" i="58" s="1"/>
  <c r="J176" i="58" s="1"/>
  <c r="G175" i="58"/>
  <c r="J175" i="58" s="1"/>
  <c r="I174" i="58"/>
  <c r="H174" i="58"/>
  <c r="F174" i="58"/>
  <c r="E174" i="58"/>
  <c r="G174" i="58" s="1"/>
  <c r="J174" i="58" s="1"/>
  <c r="G173" i="58"/>
  <c r="J173" i="58" s="1"/>
  <c r="I172" i="58"/>
  <c r="H172" i="58"/>
  <c r="F172" i="58"/>
  <c r="E172" i="58"/>
  <c r="G172" i="58" s="1"/>
  <c r="J172" i="58" s="1"/>
  <c r="G170" i="58"/>
  <c r="J170" i="58" s="1"/>
  <c r="I169" i="58"/>
  <c r="I154" i="58" s="1"/>
  <c r="H169" i="58"/>
  <c r="F169" i="58"/>
  <c r="E169" i="58"/>
  <c r="G169" i="58" s="1"/>
  <c r="J169" i="58" s="1"/>
  <c r="G168" i="58"/>
  <c r="J168" i="58" s="1"/>
  <c r="J167" i="58"/>
  <c r="I167" i="58"/>
  <c r="H167" i="58"/>
  <c r="G167" i="58"/>
  <c r="F167" i="58"/>
  <c r="E167" i="58"/>
  <c r="G166" i="58"/>
  <c r="J166" i="58" s="1"/>
  <c r="J165" i="58"/>
  <c r="I165" i="58"/>
  <c r="H165" i="58"/>
  <c r="G165" i="58"/>
  <c r="F165" i="58"/>
  <c r="E165" i="58"/>
  <c r="G164" i="58"/>
  <c r="J164" i="58" s="1"/>
  <c r="G163" i="58"/>
  <c r="J163" i="58" s="1"/>
  <c r="I162" i="58"/>
  <c r="H162" i="58"/>
  <c r="F162" i="58"/>
  <c r="E162" i="58"/>
  <c r="G162" i="58" s="1"/>
  <c r="J162" i="58" s="1"/>
  <c r="G161" i="58"/>
  <c r="J161" i="58" s="1"/>
  <c r="I160" i="58"/>
  <c r="H160" i="58"/>
  <c r="F160" i="58"/>
  <c r="E160" i="58"/>
  <c r="G160" i="58" s="1"/>
  <c r="J160" i="58" s="1"/>
  <c r="G159" i="58"/>
  <c r="J159" i="58" s="1"/>
  <c r="I158" i="58"/>
  <c r="H158" i="58"/>
  <c r="F158" i="58"/>
  <c r="E158" i="58"/>
  <c r="G158" i="58" s="1"/>
  <c r="J158" i="58" s="1"/>
  <c r="G157" i="58"/>
  <c r="J157" i="58" s="1"/>
  <c r="G156" i="58"/>
  <c r="J156" i="58" s="1"/>
  <c r="I155" i="58"/>
  <c r="H155" i="58"/>
  <c r="F155" i="58"/>
  <c r="E155" i="58"/>
  <c r="G155" i="58" s="1"/>
  <c r="J155" i="58" s="1"/>
  <c r="H154" i="58"/>
  <c r="F154" i="58"/>
  <c r="G152" i="58"/>
  <c r="J152" i="58" s="1"/>
  <c r="G151" i="58"/>
  <c r="J151" i="58" s="1"/>
  <c r="I150" i="58"/>
  <c r="H150" i="58"/>
  <c r="F150" i="58"/>
  <c r="E150" i="58"/>
  <c r="G150" i="58" s="1"/>
  <c r="J150" i="58" s="1"/>
  <c r="G149" i="58"/>
  <c r="J149" i="58" s="1"/>
  <c r="I148" i="58"/>
  <c r="H148" i="58"/>
  <c r="F148" i="58"/>
  <c r="E148" i="58"/>
  <c r="G148" i="58" s="1"/>
  <c r="J148" i="58" s="1"/>
  <c r="G147" i="58"/>
  <c r="J147" i="58" s="1"/>
  <c r="G146" i="58"/>
  <c r="J146" i="58" s="1"/>
  <c r="G145" i="58"/>
  <c r="J145" i="58" s="1"/>
  <c r="I144" i="58"/>
  <c r="H144" i="58"/>
  <c r="G144" i="58"/>
  <c r="J144" i="58" s="1"/>
  <c r="F144" i="58"/>
  <c r="F133" i="58" s="1"/>
  <c r="E144" i="58"/>
  <c r="G143" i="58"/>
  <c r="J143" i="58" s="1"/>
  <c r="I142" i="58"/>
  <c r="H142" i="58"/>
  <c r="G142" i="58"/>
  <c r="J142" i="58" s="1"/>
  <c r="F142" i="58"/>
  <c r="E142" i="58"/>
  <c r="G141" i="58"/>
  <c r="J141" i="58" s="1"/>
  <c r="I140" i="58"/>
  <c r="H140" i="58"/>
  <c r="F140" i="58"/>
  <c r="E140" i="58"/>
  <c r="G140" i="58" s="1"/>
  <c r="J140" i="58" s="1"/>
  <c r="G139" i="58"/>
  <c r="J139" i="58" s="1"/>
  <c r="I138" i="58"/>
  <c r="H138" i="58"/>
  <c r="G138" i="58"/>
  <c r="J138" i="58" s="1"/>
  <c r="F138" i="58"/>
  <c r="E138" i="58"/>
  <c r="G137" i="58"/>
  <c r="J137" i="58" s="1"/>
  <c r="G136" i="58"/>
  <c r="J136" i="58" s="1"/>
  <c r="G135" i="58"/>
  <c r="J135" i="58" s="1"/>
  <c r="I134" i="58"/>
  <c r="H134" i="58"/>
  <c r="G134" i="58"/>
  <c r="J134" i="58" s="1"/>
  <c r="F134" i="58"/>
  <c r="E134" i="58"/>
  <c r="I133" i="58"/>
  <c r="H133" i="58"/>
  <c r="E133" i="58"/>
  <c r="G132" i="58"/>
  <c r="J132" i="58" s="1"/>
  <c r="I131" i="58"/>
  <c r="H131" i="58"/>
  <c r="G131" i="58"/>
  <c r="J131" i="58" s="1"/>
  <c r="F131" i="58"/>
  <c r="E131" i="58"/>
  <c r="G130" i="58"/>
  <c r="J130" i="58" s="1"/>
  <c r="G129" i="58"/>
  <c r="J129" i="58" s="1"/>
  <c r="I128" i="58"/>
  <c r="H128" i="58"/>
  <c r="G128" i="58"/>
  <c r="J128" i="58" s="1"/>
  <c r="F128" i="58"/>
  <c r="E128" i="58"/>
  <c r="I127" i="58"/>
  <c r="H127" i="58"/>
  <c r="F127" i="58"/>
  <c r="E127" i="58"/>
  <c r="G127" i="58" s="1"/>
  <c r="J127" i="58" s="1"/>
  <c r="G126" i="58"/>
  <c r="J126" i="58" s="1"/>
  <c r="I125" i="58"/>
  <c r="H125" i="58"/>
  <c r="F125" i="58"/>
  <c r="E125" i="58"/>
  <c r="G125" i="58" s="1"/>
  <c r="J125" i="58" s="1"/>
  <c r="G124" i="58"/>
  <c r="J124" i="58" s="1"/>
  <c r="G123" i="58"/>
  <c r="J123" i="58" s="1"/>
  <c r="G122" i="58"/>
  <c r="J122" i="58" s="1"/>
  <c r="J121" i="58"/>
  <c r="I120" i="58"/>
  <c r="H120" i="58"/>
  <c r="G120" i="58"/>
  <c r="J120" i="58" s="1"/>
  <c r="F120" i="58"/>
  <c r="E120" i="58"/>
  <c r="G119" i="58"/>
  <c r="J119" i="58" s="1"/>
  <c r="G118" i="58"/>
  <c r="J118" i="58" s="1"/>
  <c r="G117" i="58"/>
  <c r="J117" i="58" s="1"/>
  <c r="I116" i="58"/>
  <c r="H116" i="58"/>
  <c r="G116" i="58"/>
  <c r="J116" i="58" s="1"/>
  <c r="F116" i="58"/>
  <c r="E116" i="58"/>
  <c r="I115" i="58"/>
  <c r="H115" i="58"/>
  <c r="F115" i="58"/>
  <c r="E115" i="58"/>
  <c r="G115" i="58" s="1"/>
  <c r="J115" i="58" s="1"/>
  <c r="G114" i="58"/>
  <c r="J114" i="58" s="1"/>
  <c r="G113" i="58"/>
  <c r="J113" i="58" s="1"/>
  <c r="I112" i="58"/>
  <c r="H112" i="58"/>
  <c r="F112" i="58"/>
  <c r="E112" i="58"/>
  <c r="G112" i="58" s="1"/>
  <c r="J112" i="58" s="1"/>
  <c r="I111" i="58"/>
  <c r="H111" i="58"/>
  <c r="F111" i="58"/>
  <c r="E111" i="58"/>
  <c r="G111" i="58" s="1"/>
  <c r="J111" i="58" s="1"/>
  <c r="G110" i="58"/>
  <c r="J110" i="58" s="1"/>
  <c r="I109" i="58"/>
  <c r="H109" i="58"/>
  <c r="F109" i="58"/>
  <c r="E109" i="58"/>
  <c r="G109" i="58" s="1"/>
  <c r="J109" i="58" s="1"/>
  <c r="G108" i="58"/>
  <c r="J108" i="58" s="1"/>
  <c r="I107" i="58"/>
  <c r="H107" i="58"/>
  <c r="F107" i="58"/>
  <c r="E107" i="58"/>
  <c r="G107" i="58" s="1"/>
  <c r="J107" i="58" s="1"/>
  <c r="G106" i="58"/>
  <c r="J106" i="58" s="1"/>
  <c r="G105" i="58"/>
  <c r="J105" i="58" s="1"/>
  <c r="I104" i="58"/>
  <c r="H104" i="58"/>
  <c r="F104" i="58"/>
  <c r="E104" i="58"/>
  <c r="G104" i="58" s="1"/>
  <c r="J104" i="58" s="1"/>
  <c r="G103" i="58"/>
  <c r="J103" i="58" s="1"/>
  <c r="I102" i="58"/>
  <c r="H102" i="58"/>
  <c r="F102" i="58"/>
  <c r="E102" i="58"/>
  <c r="G102" i="58" s="1"/>
  <c r="J102" i="58" s="1"/>
  <c r="I101" i="58"/>
  <c r="H101" i="58"/>
  <c r="F101" i="58"/>
  <c r="E101" i="58"/>
  <c r="G100" i="58"/>
  <c r="J100" i="58" s="1"/>
  <c r="G99" i="58"/>
  <c r="J99" i="58" s="1"/>
  <c r="G98" i="58"/>
  <c r="J98" i="58" s="1"/>
  <c r="I97" i="58"/>
  <c r="H97" i="58"/>
  <c r="F97" i="58"/>
  <c r="E97" i="58"/>
  <c r="G97" i="58" s="1"/>
  <c r="J97" i="58" s="1"/>
  <c r="G96" i="58"/>
  <c r="J96" i="58" s="1"/>
  <c r="I95" i="58"/>
  <c r="H95" i="58"/>
  <c r="G95" i="58"/>
  <c r="J95" i="58" s="1"/>
  <c r="F95" i="58"/>
  <c r="E95" i="58"/>
  <c r="G94" i="58"/>
  <c r="J94" i="58" s="1"/>
  <c r="G93" i="58"/>
  <c r="J93" i="58" s="1"/>
  <c r="I92" i="58"/>
  <c r="H92" i="58"/>
  <c r="F92" i="58"/>
  <c r="E92" i="58"/>
  <c r="G92" i="58" s="1"/>
  <c r="J92" i="58" s="1"/>
  <c r="G91" i="58"/>
  <c r="J91" i="58" s="1"/>
  <c r="G90" i="58"/>
  <c r="J90" i="58" s="1"/>
  <c r="I89" i="58"/>
  <c r="H89" i="58"/>
  <c r="G89" i="58"/>
  <c r="J89" i="58" s="1"/>
  <c r="F89" i="58"/>
  <c r="E89" i="58"/>
  <c r="G88" i="58"/>
  <c r="J88" i="58" s="1"/>
  <c r="G87" i="58"/>
  <c r="J87" i="58" s="1"/>
  <c r="I86" i="58"/>
  <c r="H86" i="58"/>
  <c r="F86" i="58"/>
  <c r="E86" i="58"/>
  <c r="G86" i="58" s="1"/>
  <c r="J86" i="58" s="1"/>
  <c r="G85" i="58"/>
  <c r="J85" i="58" s="1"/>
  <c r="G84" i="58"/>
  <c r="J84" i="58" s="1"/>
  <c r="I83" i="58"/>
  <c r="H83" i="58"/>
  <c r="F83" i="58"/>
  <c r="E83" i="58"/>
  <c r="G83" i="58" s="1"/>
  <c r="J83" i="58" s="1"/>
  <c r="G82" i="58"/>
  <c r="J82" i="58" s="1"/>
  <c r="G81" i="58"/>
  <c r="J81" i="58" s="1"/>
  <c r="I80" i="58"/>
  <c r="H80" i="58"/>
  <c r="G80" i="58"/>
  <c r="J80" i="58" s="1"/>
  <c r="F80" i="58"/>
  <c r="E80" i="58"/>
  <c r="I79" i="58"/>
  <c r="H79" i="58"/>
  <c r="F79" i="58"/>
  <c r="E79" i="58"/>
  <c r="G79" i="58" s="1"/>
  <c r="J79" i="58" s="1"/>
  <c r="G78" i="58"/>
  <c r="J78" i="58" s="1"/>
  <c r="G77" i="58"/>
  <c r="J77" i="58" s="1"/>
  <c r="G76" i="58"/>
  <c r="J76" i="58" s="1"/>
  <c r="G75" i="58"/>
  <c r="J75" i="58" s="1"/>
  <c r="J74" i="58"/>
  <c r="I74" i="58"/>
  <c r="H74" i="58"/>
  <c r="G74" i="58"/>
  <c r="F74" i="58"/>
  <c r="E74" i="58"/>
  <c r="I73" i="58"/>
  <c r="H73" i="58"/>
  <c r="F73" i="58"/>
  <c r="E73" i="58"/>
  <c r="G73" i="58" s="1"/>
  <c r="J73" i="58" s="1"/>
  <c r="G72" i="58"/>
  <c r="J72" i="58" s="1"/>
  <c r="G71" i="58"/>
  <c r="J71" i="58" s="1"/>
  <c r="G70" i="58"/>
  <c r="J70" i="58" s="1"/>
  <c r="I69" i="58"/>
  <c r="H69" i="58"/>
  <c r="F69" i="58"/>
  <c r="E69" i="58"/>
  <c r="G69" i="58" s="1"/>
  <c r="J69" i="58" s="1"/>
  <c r="G68" i="58"/>
  <c r="J68" i="58" s="1"/>
  <c r="G67" i="58"/>
  <c r="J67" i="58" s="1"/>
  <c r="I66" i="58"/>
  <c r="H66" i="58"/>
  <c r="F66" i="58"/>
  <c r="E66" i="58"/>
  <c r="G66" i="58" s="1"/>
  <c r="J66" i="58" s="1"/>
  <c r="G65" i="58"/>
  <c r="J65" i="58" s="1"/>
  <c r="I64" i="58"/>
  <c r="H64" i="58"/>
  <c r="F64" i="58"/>
  <c r="E64" i="58"/>
  <c r="E54" i="58" s="1"/>
  <c r="G63" i="58"/>
  <c r="J63" i="58" s="1"/>
  <c r="I62" i="58"/>
  <c r="H62" i="58"/>
  <c r="G62" i="58"/>
  <c r="J62" i="58" s="1"/>
  <c r="F62" i="58"/>
  <c r="E62" i="58"/>
  <c r="G61" i="58"/>
  <c r="J61" i="58" s="1"/>
  <c r="G60" i="58"/>
  <c r="J60" i="58" s="1"/>
  <c r="G59" i="58"/>
  <c r="J59" i="58" s="1"/>
  <c r="I58" i="58"/>
  <c r="H58" i="58"/>
  <c r="F58" i="58"/>
  <c r="E58" i="58"/>
  <c r="G58" i="58" s="1"/>
  <c r="J58" i="58" s="1"/>
  <c r="G57" i="58"/>
  <c r="G56" i="58"/>
  <c r="J56" i="58" s="1"/>
  <c r="I55" i="58"/>
  <c r="I54" i="58" s="1"/>
  <c r="I53" i="58" s="1"/>
  <c r="F55" i="58"/>
  <c r="F54" i="58" s="1"/>
  <c r="E55" i="58"/>
  <c r="G55" i="58" s="1"/>
  <c r="G52" i="58"/>
  <c r="J52" i="58" s="1"/>
  <c r="G51" i="58"/>
  <c r="J51" i="58" s="1"/>
  <c r="I50" i="58"/>
  <c r="H50" i="58"/>
  <c r="G50" i="58"/>
  <c r="J50" i="58" s="1"/>
  <c r="G49" i="58"/>
  <c r="J49" i="58" s="1"/>
  <c r="G48" i="58"/>
  <c r="J48" i="58" s="1"/>
  <c r="J47" i="58"/>
  <c r="I47" i="58"/>
  <c r="H47" i="58"/>
  <c r="G47" i="58"/>
  <c r="F47" i="58"/>
  <c r="E47" i="58"/>
  <c r="I46" i="58"/>
  <c r="H46" i="58"/>
  <c r="F46" i="58"/>
  <c r="E46" i="58"/>
  <c r="G46" i="58" s="1"/>
  <c r="J46" i="58" s="1"/>
  <c r="G45" i="58"/>
  <c r="J45" i="58" s="1"/>
  <c r="I44" i="58"/>
  <c r="H44" i="58"/>
  <c r="F44" i="58"/>
  <c r="E44" i="58"/>
  <c r="G44" i="58" s="1"/>
  <c r="J44" i="58" s="1"/>
  <c r="G43" i="58"/>
  <c r="J43" i="58" s="1"/>
  <c r="G42" i="58"/>
  <c r="J42" i="58" s="1"/>
  <c r="G41" i="58"/>
  <c r="J41" i="58" s="1"/>
  <c r="G40" i="58"/>
  <c r="J40" i="58" s="1"/>
  <c r="I39" i="58"/>
  <c r="H39" i="58"/>
  <c r="F39" i="58"/>
  <c r="E39" i="58"/>
  <c r="G39" i="58" s="1"/>
  <c r="J39" i="58" s="1"/>
  <c r="G38" i="58"/>
  <c r="J38" i="58" s="1"/>
  <c r="I37" i="58"/>
  <c r="H37" i="58"/>
  <c r="F37" i="58"/>
  <c r="E37" i="58"/>
  <c r="G37" i="58" s="1"/>
  <c r="J37" i="58" s="1"/>
  <c r="G36" i="58"/>
  <c r="J36" i="58" s="1"/>
  <c r="G35" i="58"/>
  <c r="J35" i="58" s="1"/>
  <c r="G34" i="58"/>
  <c r="J34" i="58" s="1"/>
  <c r="I33" i="58"/>
  <c r="H33" i="58"/>
  <c r="F33" i="58"/>
  <c r="E33" i="58"/>
  <c r="G33" i="58" s="1"/>
  <c r="J33" i="58" s="1"/>
  <c r="I32" i="58"/>
  <c r="H32" i="58"/>
  <c r="F32" i="58"/>
  <c r="E32" i="58"/>
  <c r="G32" i="58" s="1"/>
  <c r="J32" i="58" s="1"/>
  <c r="G31" i="58"/>
  <c r="J31" i="58" s="1"/>
  <c r="G30" i="58"/>
  <c r="J30" i="58" s="1"/>
  <c r="I29" i="58"/>
  <c r="H29" i="58"/>
  <c r="F29" i="58"/>
  <c r="E29" i="58"/>
  <c r="G29" i="58" s="1"/>
  <c r="J29" i="58" s="1"/>
  <c r="G28" i="58"/>
  <c r="J28" i="58" s="1"/>
  <c r="G27" i="58"/>
  <c r="J27" i="58" s="1"/>
  <c r="G26" i="58"/>
  <c r="J26" i="58" s="1"/>
  <c r="G25" i="58"/>
  <c r="J25" i="58" s="1"/>
  <c r="G24" i="58"/>
  <c r="J24" i="58" s="1"/>
  <c r="I23" i="58"/>
  <c r="H23" i="58"/>
  <c r="F23" i="58"/>
  <c r="E23" i="58"/>
  <c r="G23" i="58" s="1"/>
  <c r="J23" i="58" s="1"/>
  <c r="G22" i="58"/>
  <c r="J22" i="58" s="1"/>
  <c r="I21" i="58"/>
  <c r="H21" i="58"/>
  <c r="F21" i="58"/>
  <c r="E21" i="58"/>
  <c r="G21" i="58" s="1"/>
  <c r="J21" i="58" s="1"/>
  <c r="G20" i="58"/>
  <c r="J20" i="58" s="1"/>
  <c r="G19" i="58"/>
  <c r="J19" i="58" s="1"/>
  <c r="I18" i="58"/>
  <c r="H18" i="58"/>
  <c r="F18" i="58"/>
  <c r="E18" i="58"/>
  <c r="G18" i="58" s="1"/>
  <c r="J18" i="58" s="1"/>
  <c r="G17" i="58"/>
  <c r="J17" i="58" s="1"/>
  <c r="I16" i="58"/>
  <c r="H16" i="58"/>
  <c r="F16" i="58"/>
  <c r="E16" i="58"/>
  <c r="G16" i="58" s="1"/>
  <c r="J16" i="58" s="1"/>
  <c r="G15" i="58"/>
  <c r="J15" i="58" s="1"/>
  <c r="G14" i="58"/>
  <c r="J14" i="58" s="1"/>
  <c r="I13" i="58"/>
  <c r="H13" i="58"/>
  <c r="F13" i="58"/>
  <c r="E13" i="58"/>
  <c r="G13" i="58" s="1"/>
  <c r="J13" i="58" s="1"/>
  <c r="I12" i="58"/>
  <c r="H12" i="58"/>
  <c r="F12" i="58"/>
  <c r="E12" i="58"/>
  <c r="G12" i="58" s="1"/>
  <c r="J12" i="58" s="1"/>
  <c r="I11" i="58"/>
  <c r="H11" i="58"/>
  <c r="F11" i="58"/>
  <c r="E11" i="58"/>
  <c r="G82" i="57"/>
  <c r="G81" i="57"/>
  <c r="G70" i="57"/>
  <c r="G65" i="57"/>
  <c r="G59" i="57"/>
  <c r="G57" i="57"/>
  <c r="J25" i="57"/>
  <c r="G15" i="57"/>
  <c r="J15" i="57" s="1"/>
  <c r="G431" i="57"/>
  <c r="J431" i="57" s="1"/>
  <c r="I430" i="57"/>
  <c r="H430" i="57"/>
  <c r="H429" i="57" s="1"/>
  <c r="F430" i="57"/>
  <c r="F429" i="57" s="1"/>
  <c r="E430" i="57"/>
  <c r="E429" i="57" s="1"/>
  <c r="G429" i="57" s="1"/>
  <c r="J429" i="57"/>
  <c r="I429" i="57"/>
  <c r="G428" i="57"/>
  <c r="J428" i="57" s="1"/>
  <c r="I427" i="57"/>
  <c r="H427" i="57"/>
  <c r="F427" i="57"/>
  <c r="E427" i="57"/>
  <c r="G427" i="57" s="1"/>
  <c r="J427" i="57" s="1"/>
  <c r="G426" i="57"/>
  <c r="J426" i="57" s="1"/>
  <c r="I425" i="57"/>
  <c r="H425" i="57"/>
  <c r="F425" i="57"/>
  <c r="E425" i="57"/>
  <c r="G425" i="57" s="1"/>
  <c r="J425" i="57" s="1"/>
  <c r="G424" i="57"/>
  <c r="J424" i="57" s="1"/>
  <c r="I423" i="57"/>
  <c r="H423" i="57"/>
  <c r="F423" i="57"/>
  <c r="E423" i="57"/>
  <c r="G423" i="57" s="1"/>
  <c r="J423" i="57" s="1"/>
  <c r="G422" i="57"/>
  <c r="J422" i="57" s="1"/>
  <c r="G421" i="57"/>
  <c r="J421" i="57" s="1"/>
  <c r="I420" i="57"/>
  <c r="H420" i="57"/>
  <c r="H419" i="57" s="1"/>
  <c r="F420" i="57"/>
  <c r="F419" i="57" s="1"/>
  <c r="E420" i="57"/>
  <c r="E419" i="57" s="1"/>
  <c r="G419" i="57" s="1"/>
  <c r="J419" i="57"/>
  <c r="I419" i="57"/>
  <c r="G418" i="57"/>
  <c r="J418" i="57" s="1"/>
  <c r="G417" i="57"/>
  <c r="J417" i="57" s="1"/>
  <c r="I416" i="57"/>
  <c r="H416" i="57"/>
  <c r="F416" i="57"/>
  <c r="E416" i="57"/>
  <c r="G414" i="57"/>
  <c r="J414" i="57" s="1"/>
  <c r="I413" i="57"/>
  <c r="H413" i="57"/>
  <c r="F413" i="57"/>
  <c r="E413" i="57"/>
  <c r="G413" i="57" s="1"/>
  <c r="J413" i="57" s="1"/>
  <c r="G412" i="57"/>
  <c r="J412" i="57" s="1"/>
  <c r="I411" i="57"/>
  <c r="I410" i="57" s="1"/>
  <c r="H411" i="57"/>
  <c r="H410" i="57" s="1"/>
  <c r="F411" i="57"/>
  <c r="F410" i="57" s="1"/>
  <c r="E411" i="57"/>
  <c r="G409" i="57"/>
  <c r="J409" i="57" s="1"/>
  <c r="G408" i="57"/>
  <c r="J408" i="57" s="1"/>
  <c r="I407" i="57"/>
  <c r="H407" i="57"/>
  <c r="F407" i="57"/>
  <c r="E407" i="57"/>
  <c r="G407" i="57" s="1"/>
  <c r="J407" i="57" s="1"/>
  <c r="G406" i="57"/>
  <c r="J406" i="57" s="1"/>
  <c r="G405" i="57"/>
  <c r="J405" i="57" s="1"/>
  <c r="G404" i="57"/>
  <c r="J404" i="57" s="1"/>
  <c r="G403" i="57"/>
  <c r="J403" i="57" s="1"/>
  <c r="G402" i="57"/>
  <c r="J402" i="57" s="1"/>
  <c r="G401" i="57"/>
  <c r="J401" i="57" s="1"/>
  <c r="G400" i="57"/>
  <c r="J400" i="57" s="1"/>
  <c r="G399" i="57"/>
  <c r="J399" i="57" s="1"/>
  <c r="I398" i="57"/>
  <c r="H398" i="57"/>
  <c r="F398" i="57"/>
  <c r="E398" i="57"/>
  <c r="G398" i="57" s="1"/>
  <c r="J398" i="57" s="1"/>
  <c r="G397" i="57"/>
  <c r="J397" i="57" s="1"/>
  <c r="G396" i="57"/>
  <c r="J396" i="57" s="1"/>
  <c r="G395" i="57"/>
  <c r="J395" i="57" s="1"/>
  <c r="G394" i="57"/>
  <c r="J394" i="57" s="1"/>
  <c r="I393" i="57"/>
  <c r="H393" i="57"/>
  <c r="G393" i="57"/>
  <c r="J393" i="57" s="1"/>
  <c r="F393" i="57"/>
  <c r="E393" i="57"/>
  <c r="G392" i="57"/>
  <c r="J392" i="57" s="1"/>
  <c r="G391" i="57"/>
  <c r="J391" i="57" s="1"/>
  <c r="I390" i="57"/>
  <c r="H390" i="57"/>
  <c r="F390" i="57"/>
  <c r="E390" i="57"/>
  <c r="G389" i="57"/>
  <c r="J389" i="57" s="1"/>
  <c r="G388" i="57"/>
  <c r="J388" i="57" s="1"/>
  <c r="I387" i="57"/>
  <c r="H387" i="57"/>
  <c r="F387" i="57"/>
  <c r="E387" i="57"/>
  <c r="G387" i="57" s="1"/>
  <c r="J387" i="57" s="1"/>
  <c r="G386" i="57"/>
  <c r="J386" i="57" s="1"/>
  <c r="G385" i="57"/>
  <c r="J385" i="57" s="1"/>
  <c r="I384" i="57"/>
  <c r="H384" i="57"/>
  <c r="F384" i="57"/>
  <c r="E384" i="57"/>
  <c r="G384" i="57" s="1"/>
  <c r="J384" i="57" s="1"/>
  <c r="G383" i="57"/>
  <c r="J383" i="57" s="1"/>
  <c r="G382" i="57"/>
  <c r="J382" i="57" s="1"/>
  <c r="I381" i="57"/>
  <c r="H381" i="57"/>
  <c r="F381" i="57"/>
  <c r="E381" i="57"/>
  <c r="G380" i="57"/>
  <c r="J380" i="57" s="1"/>
  <c r="G379" i="57"/>
  <c r="G378" i="57" s="1"/>
  <c r="I378" i="57"/>
  <c r="H378" i="57"/>
  <c r="F378" i="57"/>
  <c r="E378" i="57"/>
  <c r="G377" i="57"/>
  <c r="J377" i="57" s="1"/>
  <c r="G376" i="57"/>
  <c r="J376" i="57" s="1"/>
  <c r="I375" i="57"/>
  <c r="H375" i="57"/>
  <c r="F375" i="57"/>
  <c r="E375" i="57"/>
  <c r="G375" i="57" s="1"/>
  <c r="J375" i="57" s="1"/>
  <c r="G374" i="57"/>
  <c r="J374" i="57" s="1"/>
  <c r="G373" i="57"/>
  <c r="G372" i="57" s="1"/>
  <c r="I372" i="57"/>
  <c r="H372" i="57"/>
  <c r="F372" i="57"/>
  <c r="E372" i="57"/>
  <c r="G371" i="57"/>
  <c r="G370" i="57" s="1"/>
  <c r="I370" i="57"/>
  <c r="H370" i="57"/>
  <c r="F370" i="57"/>
  <c r="E370" i="57"/>
  <c r="G369" i="57"/>
  <c r="J369" i="57" s="1"/>
  <c r="G368" i="57"/>
  <c r="J368" i="57" s="1"/>
  <c r="I367" i="57"/>
  <c r="I366" i="57" s="1"/>
  <c r="I365" i="57" s="1"/>
  <c r="I364" i="57" s="1"/>
  <c r="H367" i="57"/>
  <c r="H366" i="57" s="1"/>
  <c r="H365" i="57" s="1"/>
  <c r="H364" i="57" s="1"/>
  <c r="F367" i="57"/>
  <c r="F366" i="57" s="1"/>
  <c r="F365" i="57" s="1"/>
  <c r="F364" i="57" s="1"/>
  <c r="E367" i="57"/>
  <c r="E366" i="57" s="1"/>
  <c r="G363" i="57"/>
  <c r="J363" i="57" s="1"/>
  <c r="G362" i="57"/>
  <c r="J362" i="57" s="1"/>
  <c r="G361" i="57"/>
  <c r="J361" i="57" s="1"/>
  <c r="I360" i="57"/>
  <c r="H360" i="57"/>
  <c r="F360" i="57"/>
  <c r="E360" i="57"/>
  <c r="G360" i="57" s="1"/>
  <c r="J360" i="57" s="1"/>
  <c r="I359" i="57"/>
  <c r="H359" i="57"/>
  <c r="F359" i="57"/>
  <c r="E359" i="57"/>
  <c r="G359" i="57" s="1"/>
  <c r="J359" i="57" s="1"/>
  <c r="G358" i="57"/>
  <c r="J358" i="57" s="1"/>
  <c r="G357" i="57"/>
  <c r="J357" i="57" s="1"/>
  <c r="G356" i="57"/>
  <c r="J356" i="57" s="1"/>
  <c r="G355" i="57"/>
  <c r="J355" i="57" s="1"/>
  <c r="I354" i="57"/>
  <c r="H354" i="57"/>
  <c r="F354" i="57"/>
  <c r="E354" i="57"/>
  <c r="G354" i="57" s="1"/>
  <c r="J354" i="57" s="1"/>
  <c r="I353" i="57"/>
  <c r="H353" i="57"/>
  <c r="F353" i="57"/>
  <c r="E353" i="57"/>
  <c r="G353" i="57" s="1"/>
  <c r="J353" i="57" s="1"/>
  <c r="G352" i="57"/>
  <c r="J352" i="57" s="1"/>
  <c r="I351" i="57"/>
  <c r="H351" i="57"/>
  <c r="F351" i="57"/>
  <c r="E351" i="57"/>
  <c r="G350" i="57"/>
  <c r="J350" i="57" s="1"/>
  <c r="G349" i="57"/>
  <c r="J349" i="57" s="1"/>
  <c r="J348" i="57" s="1"/>
  <c r="I348" i="57"/>
  <c r="H348" i="57"/>
  <c r="G348" i="57"/>
  <c r="F348" i="57"/>
  <c r="E348" i="57"/>
  <c r="G347" i="57"/>
  <c r="J347" i="57" s="1"/>
  <c r="I346" i="57"/>
  <c r="H346" i="57"/>
  <c r="F346" i="57"/>
  <c r="E346" i="57"/>
  <c r="G345" i="57"/>
  <c r="J345" i="57" s="1"/>
  <c r="I344" i="57"/>
  <c r="H344" i="57"/>
  <c r="F344" i="57"/>
  <c r="E344" i="57"/>
  <c r="G344" i="57" s="1"/>
  <c r="J344" i="57" s="1"/>
  <c r="G343" i="57"/>
  <c r="J343" i="57" s="1"/>
  <c r="I342" i="57"/>
  <c r="H342" i="57"/>
  <c r="F342" i="57"/>
  <c r="E342" i="57"/>
  <c r="G342" i="57" s="1"/>
  <c r="J342" i="57" s="1"/>
  <c r="G341" i="57"/>
  <c r="J341" i="57" s="1"/>
  <c r="I340" i="57"/>
  <c r="H340" i="57"/>
  <c r="F340" i="57"/>
  <c r="E340" i="57"/>
  <c r="G340" i="57" s="1"/>
  <c r="J340" i="57" s="1"/>
  <c r="G339" i="57"/>
  <c r="J339" i="57" s="1"/>
  <c r="G337" i="57"/>
  <c r="J337" i="57" s="1"/>
  <c r="I336" i="57"/>
  <c r="I335" i="57" s="1"/>
  <c r="H336" i="57"/>
  <c r="H335" i="57" s="1"/>
  <c r="F336" i="57"/>
  <c r="F335" i="57" s="1"/>
  <c r="E336" i="57"/>
  <c r="E335" i="57" s="1"/>
  <c r="G335" i="57" s="1"/>
  <c r="G334" i="57"/>
  <c r="J334" i="57" s="1"/>
  <c r="G333" i="57"/>
  <c r="J333" i="57" s="1"/>
  <c r="I332" i="57"/>
  <c r="H332" i="57"/>
  <c r="F332" i="57"/>
  <c r="E332" i="57"/>
  <c r="G331" i="57"/>
  <c r="J331" i="57" s="1"/>
  <c r="I330" i="57"/>
  <c r="I329" i="57" s="1"/>
  <c r="H330" i="57"/>
  <c r="H329" i="57" s="1"/>
  <c r="F330" i="57"/>
  <c r="E330" i="57"/>
  <c r="G330" i="57" s="1"/>
  <c r="J330" i="57" s="1"/>
  <c r="G328" i="57"/>
  <c r="J328" i="57" s="1"/>
  <c r="I327" i="57"/>
  <c r="H327" i="57"/>
  <c r="F327" i="57"/>
  <c r="F326" i="57" s="1"/>
  <c r="E327" i="57"/>
  <c r="I326" i="57"/>
  <c r="H326" i="57"/>
  <c r="G325" i="57"/>
  <c r="J325" i="57" s="1"/>
  <c r="G324" i="57"/>
  <c r="J324" i="57" s="1"/>
  <c r="I323" i="57"/>
  <c r="H323" i="57"/>
  <c r="G323" i="57"/>
  <c r="J323" i="57" s="1"/>
  <c r="F323" i="57"/>
  <c r="E323" i="57"/>
  <c r="G322" i="57"/>
  <c r="J322" i="57" s="1"/>
  <c r="I321" i="57"/>
  <c r="H321" i="57"/>
  <c r="H320" i="57" s="1"/>
  <c r="F321" i="57"/>
  <c r="F320" i="57" s="1"/>
  <c r="E321" i="57"/>
  <c r="E320" i="57" s="1"/>
  <c r="G320" i="57" s="1"/>
  <c r="J320" i="57" s="1"/>
  <c r="G319" i="57"/>
  <c r="J319" i="57" s="1"/>
  <c r="G318" i="57"/>
  <c r="J318" i="57" s="1"/>
  <c r="I317" i="57"/>
  <c r="H317" i="57"/>
  <c r="F317" i="57"/>
  <c r="E317" i="57"/>
  <c r="G317" i="57" s="1"/>
  <c r="J317" i="57" s="1"/>
  <c r="G316" i="57"/>
  <c r="J316" i="57" s="1"/>
  <c r="G315" i="57"/>
  <c r="J315" i="57" s="1"/>
  <c r="I314" i="57"/>
  <c r="H314" i="57"/>
  <c r="F314" i="57"/>
  <c r="E314" i="57"/>
  <c r="G314" i="57" s="1"/>
  <c r="J314" i="57" s="1"/>
  <c r="G313" i="57"/>
  <c r="J313" i="57" s="1"/>
  <c r="I312" i="57"/>
  <c r="H312" i="57"/>
  <c r="F312" i="57"/>
  <c r="E312" i="57"/>
  <c r="G311" i="57"/>
  <c r="J311" i="57" s="1"/>
  <c r="I310" i="57"/>
  <c r="H310" i="57"/>
  <c r="F310" i="57"/>
  <c r="E310" i="57"/>
  <c r="G310" i="57" s="1"/>
  <c r="J310" i="57" s="1"/>
  <c r="G307" i="57"/>
  <c r="J307" i="57" s="1"/>
  <c r="I306" i="57"/>
  <c r="H306" i="57"/>
  <c r="F306" i="57"/>
  <c r="E306" i="57"/>
  <c r="G306" i="57" s="1"/>
  <c r="J306" i="57" s="1"/>
  <c r="G305" i="57"/>
  <c r="J305" i="57" s="1"/>
  <c r="G304" i="57"/>
  <c r="J304" i="57" s="1"/>
  <c r="I303" i="57"/>
  <c r="H303" i="57"/>
  <c r="F303" i="57"/>
  <c r="E303" i="57"/>
  <c r="G303" i="57" s="1"/>
  <c r="J303" i="57" s="1"/>
  <c r="G302" i="57"/>
  <c r="J302" i="57" s="1"/>
  <c r="G301" i="57"/>
  <c r="J301" i="57" s="1"/>
  <c r="G300" i="57"/>
  <c r="J300" i="57" s="1"/>
  <c r="G299" i="57"/>
  <c r="J299" i="57" s="1"/>
  <c r="I298" i="57"/>
  <c r="H298" i="57"/>
  <c r="F298" i="57"/>
  <c r="E298" i="57"/>
  <c r="G298" i="57" s="1"/>
  <c r="J298" i="57" s="1"/>
  <c r="G297" i="57"/>
  <c r="J297" i="57" s="1"/>
  <c r="G296" i="57"/>
  <c r="J296" i="57" s="1"/>
  <c r="G295" i="57"/>
  <c r="J295" i="57" s="1"/>
  <c r="G294" i="57"/>
  <c r="J294" i="57" s="1"/>
  <c r="G293" i="57"/>
  <c r="J293" i="57" s="1"/>
  <c r="G292" i="57"/>
  <c r="J292" i="57" s="1"/>
  <c r="I291" i="57"/>
  <c r="I290" i="57" s="1"/>
  <c r="H291" i="57"/>
  <c r="F291" i="57"/>
  <c r="E291" i="57"/>
  <c r="G291" i="57" s="1"/>
  <c r="J291" i="57" s="1"/>
  <c r="H290" i="57"/>
  <c r="F290" i="57"/>
  <c r="F284" i="57" s="1"/>
  <c r="G289" i="57"/>
  <c r="J289" i="57" s="1"/>
  <c r="G288" i="57"/>
  <c r="J288" i="57" s="1"/>
  <c r="G287" i="57"/>
  <c r="J287" i="57" s="1"/>
  <c r="G286" i="57"/>
  <c r="J286" i="57" s="1"/>
  <c r="I285" i="57"/>
  <c r="H285" i="57"/>
  <c r="F285" i="57"/>
  <c r="E285" i="57"/>
  <c r="G285" i="57" s="1"/>
  <c r="J285" i="57" s="1"/>
  <c r="G283" i="57"/>
  <c r="J283" i="57" s="1"/>
  <c r="G282" i="57"/>
  <c r="J282" i="57" s="1"/>
  <c r="G281" i="57"/>
  <c r="J281" i="57" s="1"/>
  <c r="G280" i="57"/>
  <c r="J280" i="57" s="1"/>
  <c r="G279" i="57"/>
  <c r="J279" i="57" s="1"/>
  <c r="I278" i="57"/>
  <c r="H278" i="57"/>
  <c r="F278" i="57"/>
  <c r="E278" i="57"/>
  <c r="G278" i="57" s="1"/>
  <c r="J278" i="57" s="1"/>
  <c r="G277" i="57"/>
  <c r="J277" i="57" s="1"/>
  <c r="G276" i="57"/>
  <c r="J276" i="57" s="1"/>
  <c r="G275" i="57"/>
  <c r="J275" i="57" s="1"/>
  <c r="I274" i="57"/>
  <c r="H274" i="57"/>
  <c r="F274" i="57"/>
  <c r="E274" i="57"/>
  <c r="G274" i="57" s="1"/>
  <c r="J274" i="57" s="1"/>
  <c r="G273" i="57"/>
  <c r="J273" i="57" s="1"/>
  <c r="G272" i="57"/>
  <c r="J272" i="57" s="1"/>
  <c r="G271" i="57"/>
  <c r="J271" i="57" s="1"/>
  <c r="G270" i="57"/>
  <c r="J270" i="57" s="1"/>
  <c r="G269" i="57"/>
  <c r="J269" i="57" s="1"/>
  <c r="I268" i="57"/>
  <c r="I259" i="57" s="1"/>
  <c r="H268" i="57"/>
  <c r="H259" i="57" s="1"/>
  <c r="F268" i="57"/>
  <c r="E268" i="57"/>
  <c r="G267" i="57"/>
  <c r="J267" i="57" s="1"/>
  <c r="G266" i="57"/>
  <c r="J266" i="57" s="1"/>
  <c r="G265" i="57"/>
  <c r="J265" i="57" s="1"/>
  <c r="G264" i="57"/>
  <c r="J264" i="57" s="1"/>
  <c r="G263" i="57"/>
  <c r="J263" i="57" s="1"/>
  <c r="G262" i="57"/>
  <c r="J262" i="57" s="1"/>
  <c r="I261" i="57"/>
  <c r="H261" i="57"/>
  <c r="F261" i="57"/>
  <c r="E261" i="57"/>
  <c r="E259" i="57" s="1"/>
  <c r="G260" i="57"/>
  <c r="J260" i="57" s="1"/>
  <c r="G258" i="57"/>
  <c r="J258" i="57" s="1"/>
  <c r="I257" i="57"/>
  <c r="H257" i="57"/>
  <c r="F257" i="57"/>
  <c r="E257" i="57"/>
  <c r="G257" i="57" s="1"/>
  <c r="J257" i="57" s="1"/>
  <c r="G256" i="57"/>
  <c r="J256" i="57" s="1"/>
  <c r="I255" i="57"/>
  <c r="H255" i="57"/>
  <c r="F255" i="57"/>
  <c r="E255" i="57"/>
  <c r="G254" i="57"/>
  <c r="J254" i="57" s="1"/>
  <c r="I253" i="57"/>
  <c r="I252" i="57" s="1"/>
  <c r="H253" i="57"/>
  <c r="F253" i="57"/>
  <c r="E253" i="57"/>
  <c r="G253" i="57" s="1"/>
  <c r="G251" i="57"/>
  <c r="J251" i="57" s="1"/>
  <c r="I250" i="57"/>
  <c r="H250" i="57"/>
  <c r="F250" i="57"/>
  <c r="E250" i="57"/>
  <c r="G250" i="57" s="1"/>
  <c r="J250" i="57" s="1"/>
  <c r="G249" i="57"/>
  <c r="J249" i="57" s="1"/>
  <c r="I248" i="57"/>
  <c r="H248" i="57"/>
  <c r="F248" i="57"/>
  <c r="E248" i="57"/>
  <c r="G248" i="57" s="1"/>
  <c r="J248" i="57" s="1"/>
  <c r="G247" i="57"/>
  <c r="J247" i="57" s="1"/>
  <c r="G246" i="57"/>
  <c r="J246" i="57" s="1"/>
  <c r="I245" i="57"/>
  <c r="I243" i="57" s="1"/>
  <c r="H245" i="57"/>
  <c r="F245" i="57"/>
  <c r="E245" i="57"/>
  <c r="G244" i="57"/>
  <c r="J244" i="57" s="1"/>
  <c r="G242" i="57"/>
  <c r="J242" i="57" s="1"/>
  <c r="I241" i="57"/>
  <c r="H241" i="57"/>
  <c r="F241" i="57"/>
  <c r="E241" i="57"/>
  <c r="G240" i="57"/>
  <c r="J240" i="57" s="1"/>
  <c r="G239" i="57"/>
  <c r="J239" i="57" s="1"/>
  <c r="G238" i="57"/>
  <c r="J238" i="57" s="1"/>
  <c r="G237" i="57"/>
  <c r="J237" i="57" s="1"/>
  <c r="G236" i="57"/>
  <c r="J236" i="57" s="1"/>
  <c r="I235" i="57"/>
  <c r="H235" i="57"/>
  <c r="F235" i="57"/>
  <c r="F234" i="57" s="1"/>
  <c r="E235" i="57"/>
  <c r="G235" i="57" s="1"/>
  <c r="J235" i="57" s="1"/>
  <c r="I234" i="57"/>
  <c r="H234" i="57"/>
  <c r="G233" i="57"/>
  <c r="J233" i="57" s="1"/>
  <c r="I232" i="57"/>
  <c r="H232" i="57"/>
  <c r="F232" i="57"/>
  <c r="E232" i="57"/>
  <c r="G232" i="57" s="1"/>
  <c r="J232" i="57" s="1"/>
  <c r="G231" i="57"/>
  <c r="J231" i="57" s="1"/>
  <c r="G230" i="57"/>
  <c r="J230" i="57" s="1"/>
  <c r="G229" i="57"/>
  <c r="J229" i="57" s="1"/>
  <c r="G228" i="57"/>
  <c r="J228" i="57" s="1"/>
  <c r="I227" i="57"/>
  <c r="H227" i="57"/>
  <c r="F227" i="57"/>
  <c r="E227" i="57"/>
  <c r="G227" i="57" s="1"/>
  <c r="J227" i="57" s="1"/>
  <c r="G226" i="57"/>
  <c r="J226" i="57" s="1"/>
  <c r="I225" i="57"/>
  <c r="H225" i="57"/>
  <c r="F225" i="57"/>
  <c r="E225" i="57"/>
  <c r="G225" i="57" s="1"/>
  <c r="J225" i="57" s="1"/>
  <c r="G224" i="57"/>
  <c r="J224" i="57" s="1"/>
  <c r="I223" i="57"/>
  <c r="H223" i="57"/>
  <c r="F223" i="57"/>
  <c r="E223" i="57"/>
  <c r="G223" i="57" s="1"/>
  <c r="J223" i="57" s="1"/>
  <c r="G222" i="57"/>
  <c r="J222" i="57" s="1"/>
  <c r="I221" i="57"/>
  <c r="H221" i="57"/>
  <c r="F221" i="57"/>
  <c r="E221" i="57"/>
  <c r="G221" i="57" s="1"/>
  <c r="J221" i="57" s="1"/>
  <c r="G220" i="57"/>
  <c r="J220" i="57" s="1"/>
  <c r="I219" i="57"/>
  <c r="H219" i="57"/>
  <c r="F219" i="57"/>
  <c r="E219" i="57"/>
  <c r="G219" i="57" s="1"/>
  <c r="J219" i="57" s="1"/>
  <c r="G218" i="57"/>
  <c r="J218" i="57" s="1"/>
  <c r="I217" i="57"/>
  <c r="H217" i="57"/>
  <c r="F217" i="57"/>
  <c r="E217" i="57"/>
  <c r="G215" i="57"/>
  <c r="J215" i="57" s="1"/>
  <c r="I214" i="57"/>
  <c r="H214" i="57"/>
  <c r="F214" i="57"/>
  <c r="E214" i="57"/>
  <c r="G213" i="57"/>
  <c r="J213" i="57" s="1"/>
  <c r="G212" i="57"/>
  <c r="J212" i="57" s="1"/>
  <c r="I211" i="57"/>
  <c r="H211" i="57"/>
  <c r="F211" i="57"/>
  <c r="E211" i="57"/>
  <c r="G211" i="57" s="1"/>
  <c r="J211" i="57" s="1"/>
  <c r="G210" i="57"/>
  <c r="J210" i="57" s="1"/>
  <c r="G209" i="57"/>
  <c r="G208" i="57"/>
  <c r="J207" i="57"/>
  <c r="I207" i="57"/>
  <c r="H207" i="57"/>
  <c r="G207" i="57"/>
  <c r="F207" i="57"/>
  <c r="E207" i="57"/>
  <c r="G205" i="57"/>
  <c r="J205" i="57" s="1"/>
  <c r="G204" i="57"/>
  <c r="J204" i="57" s="1"/>
  <c r="I203" i="57"/>
  <c r="H203" i="57"/>
  <c r="F203" i="57"/>
  <c r="E203" i="57"/>
  <c r="G202" i="57"/>
  <c r="J202" i="57" s="1"/>
  <c r="G201" i="57"/>
  <c r="J201" i="57" s="1"/>
  <c r="I200" i="57"/>
  <c r="H200" i="57"/>
  <c r="F200" i="57"/>
  <c r="E200" i="57"/>
  <c r="G200" i="57" s="1"/>
  <c r="J200" i="57" s="1"/>
  <c r="G199" i="57"/>
  <c r="J199" i="57" s="1"/>
  <c r="G198" i="57"/>
  <c r="J198" i="57" s="1"/>
  <c r="G197" i="57"/>
  <c r="J197" i="57" s="1"/>
  <c r="G196" i="57"/>
  <c r="J196" i="57" s="1"/>
  <c r="I195" i="57"/>
  <c r="H195" i="57"/>
  <c r="F195" i="57"/>
  <c r="E195" i="57"/>
  <c r="G195" i="57" s="1"/>
  <c r="G194" i="57"/>
  <c r="J194" i="57" s="1"/>
  <c r="I193" i="57"/>
  <c r="H193" i="57"/>
  <c r="F193" i="57"/>
  <c r="E193" i="57"/>
  <c r="G193" i="57" s="1"/>
  <c r="J193" i="57" s="1"/>
  <c r="G192" i="57"/>
  <c r="J192" i="57" s="1"/>
  <c r="I191" i="57"/>
  <c r="H191" i="57"/>
  <c r="F191" i="57"/>
  <c r="E191" i="57"/>
  <c r="G191" i="57" s="1"/>
  <c r="J191" i="57" s="1"/>
  <c r="G190" i="57"/>
  <c r="J190" i="57" s="1"/>
  <c r="G189" i="57"/>
  <c r="J189" i="57" s="1"/>
  <c r="G188" i="57"/>
  <c r="J188" i="57" s="1"/>
  <c r="I187" i="57"/>
  <c r="H187" i="57"/>
  <c r="F187" i="57"/>
  <c r="E187" i="57"/>
  <c r="G187" i="57" s="1"/>
  <c r="J187" i="57" s="1"/>
  <c r="G186" i="57"/>
  <c r="J186" i="57" s="1"/>
  <c r="I185" i="57"/>
  <c r="H185" i="57"/>
  <c r="F185" i="57"/>
  <c r="E185" i="57"/>
  <c r="G185" i="57" s="1"/>
  <c r="J185" i="57" s="1"/>
  <c r="I184" i="57"/>
  <c r="F184" i="57"/>
  <c r="G183" i="57"/>
  <c r="J183" i="57" s="1"/>
  <c r="G182" i="57"/>
  <c r="J182" i="57" s="1"/>
  <c r="G181" i="57"/>
  <c r="J181" i="57" s="1"/>
  <c r="I180" i="57"/>
  <c r="H180" i="57"/>
  <c r="F180" i="57"/>
  <c r="E180" i="57"/>
  <c r="G180" i="57" s="1"/>
  <c r="J180" i="57" s="1"/>
  <c r="G179" i="57"/>
  <c r="J179" i="57" s="1"/>
  <c r="I178" i="57"/>
  <c r="H178" i="57"/>
  <c r="F178" i="57"/>
  <c r="E178" i="57"/>
  <c r="G178" i="57" s="1"/>
  <c r="J178" i="57" s="1"/>
  <c r="G177" i="57"/>
  <c r="J177" i="57" s="1"/>
  <c r="I176" i="57"/>
  <c r="H176" i="57"/>
  <c r="F176" i="57"/>
  <c r="E176" i="57"/>
  <c r="G176" i="57" s="1"/>
  <c r="J176" i="57" s="1"/>
  <c r="G175" i="57"/>
  <c r="J175" i="57" s="1"/>
  <c r="I174" i="57"/>
  <c r="H174" i="57"/>
  <c r="F174" i="57"/>
  <c r="E174" i="57"/>
  <c r="G174" i="57" s="1"/>
  <c r="J174" i="57" s="1"/>
  <c r="G173" i="57"/>
  <c r="J173" i="57" s="1"/>
  <c r="I172" i="57"/>
  <c r="H172" i="57"/>
  <c r="F172" i="57"/>
  <c r="E172" i="57"/>
  <c r="G170" i="57"/>
  <c r="J170" i="57" s="1"/>
  <c r="I169" i="57"/>
  <c r="H169" i="57"/>
  <c r="F169" i="57"/>
  <c r="E169" i="57"/>
  <c r="G169" i="57" s="1"/>
  <c r="J169" i="57" s="1"/>
  <c r="G168" i="57"/>
  <c r="J168" i="57" s="1"/>
  <c r="J167" i="57" s="1"/>
  <c r="I167" i="57"/>
  <c r="H167" i="57"/>
  <c r="G167" i="57"/>
  <c r="F167" i="57"/>
  <c r="E167" i="57"/>
  <c r="G166" i="57"/>
  <c r="G165" i="57" s="1"/>
  <c r="I165" i="57"/>
  <c r="H165" i="57"/>
  <c r="F165" i="57"/>
  <c r="E165" i="57"/>
  <c r="G164" i="57"/>
  <c r="J164" i="57" s="1"/>
  <c r="G163" i="57"/>
  <c r="J163" i="57" s="1"/>
  <c r="I162" i="57"/>
  <c r="H162" i="57"/>
  <c r="F162" i="57"/>
  <c r="E162" i="57"/>
  <c r="G162" i="57" s="1"/>
  <c r="J162" i="57" s="1"/>
  <c r="G161" i="57"/>
  <c r="J161" i="57" s="1"/>
  <c r="I160" i="57"/>
  <c r="H160" i="57"/>
  <c r="F160" i="57"/>
  <c r="E160" i="57"/>
  <c r="G160" i="57" s="1"/>
  <c r="J160" i="57" s="1"/>
  <c r="G159" i="57"/>
  <c r="J159" i="57" s="1"/>
  <c r="I158" i="57"/>
  <c r="H158" i="57"/>
  <c r="F158" i="57"/>
  <c r="E158" i="57"/>
  <c r="G158" i="57" s="1"/>
  <c r="J158" i="57" s="1"/>
  <c r="G157" i="57"/>
  <c r="J157" i="57" s="1"/>
  <c r="G156" i="57"/>
  <c r="J156" i="57" s="1"/>
  <c r="I155" i="57"/>
  <c r="H155" i="57"/>
  <c r="F155" i="57"/>
  <c r="E155" i="57"/>
  <c r="G155" i="57" s="1"/>
  <c r="J155" i="57" s="1"/>
  <c r="G152" i="57"/>
  <c r="J152" i="57" s="1"/>
  <c r="G151" i="57"/>
  <c r="J151" i="57" s="1"/>
  <c r="I150" i="57"/>
  <c r="H150" i="57"/>
  <c r="F150" i="57"/>
  <c r="E150" i="57"/>
  <c r="G150" i="57" s="1"/>
  <c r="J150" i="57" s="1"/>
  <c r="G149" i="57"/>
  <c r="J149" i="57" s="1"/>
  <c r="I148" i="57"/>
  <c r="H148" i="57"/>
  <c r="F148" i="57"/>
  <c r="E148" i="57"/>
  <c r="G148" i="57" s="1"/>
  <c r="J148" i="57" s="1"/>
  <c r="G147" i="57"/>
  <c r="J147" i="57" s="1"/>
  <c r="G146" i="57"/>
  <c r="J146" i="57" s="1"/>
  <c r="G145" i="57"/>
  <c r="G144" i="57" s="1"/>
  <c r="I144" i="57"/>
  <c r="H144" i="57"/>
  <c r="F144" i="57"/>
  <c r="E144" i="57"/>
  <c r="G143" i="57"/>
  <c r="J143" i="57" s="1"/>
  <c r="I142" i="57"/>
  <c r="H142" i="57"/>
  <c r="G142" i="57"/>
  <c r="J142" i="57" s="1"/>
  <c r="F142" i="57"/>
  <c r="E142" i="57"/>
  <c r="G141" i="57"/>
  <c r="J141" i="57" s="1"/>
  <c r="I140" i="57"/>
  <c r="H140" i="57"/>
  <c r="F140" i="57"/>
  <c r="E140" i="57"/>
  <c r="G140" i="57" s="1"/>
  <c r="J140" i="57" s="1"/>
  <c r="G139" i="57"/>
  <c r="J139" i="57" s="1"/>
  <c r="I138" i="57"/>
  <c r="H138" i="57"/>
  <c r="G138" i="57"/>
  <c r="J138" i="57" s="1"/>
  <c r="F138" i="57"/>
  <c r="E138" i="57"/>
  <c r="G137" i="57"/>
  <c r="J137" i="57" s="1"/>
  <c r="G136" i="57"/>
  <c r="J136" i="57" s="1"/>
  <c r="G135" i="57"/>
  <c r="I134" i="57"/>
  <c r="H134" i="57"/>
  <c r="F134" i="57"/>
  <c r="E134" i="57"/>
  <c r="G132" i="57"/>
  <c r="J132" i="57" s="1"/>
  <c r="I131" i="57"/>
  <c r="H131" i="57"/>
  <c r="G131" i="57"/>
  <c r="J131" i="57" s="1"/>
  <c r="F131" i="57"/>
  <c r="E131" i="57"/>
  <c r="G130" i="57"/>
  <c r="J130" i="57" s="1"/>
  <c r="G129" i="57"/>
  <c r="G128" i="57" s="1"/>
  <c r="I128" i="57"/>
  <c r="I127" i="57" s="1"/>
  <c r="H128" i="57"/>
  <c r="J128" i="57" s="1"/>
  <c r="F128" i="57"/>
  <c r="E128" i="57"/>
  <c r="G126" i="57"/>
  <c r="J126" i="57" s="1"/>
  <c r="I125" i="57"/>
  <c r="H125" i="57"/>
  <c r="F125" i="57"/>
  <c r="E125" i="57"/>
  <c r="G124" i="57"/>
  <c r="J124" i="57" s="1"/>
  <c r="G123" i="57"/>
  <c r="J123" i="57" s="1"/>
  <c r="G122" i="57"/>
  <c r="J122" i="57" s="1"/>
  <c r="J121" i="57"/>
  <c r="I120" i="57"/>
  <c r="H120" i="57"/>
  <c r="G120" i="57"/>
  <c r="F120" i="57"/>
  <c r="E120" i="57"/>
  <c r="G119" i="57"/>
  <c r="J119" i="57" s="1"/>
  <c r="G118" i="57"/>
  <c r="J118" i="57" s="1"/>
  <c r="G117" i="57"/>
  <c r="G116" i="57" s="1"/>
  <c r="I116" i="57"/>
  <c r="I115" i="57" s="1"/>
  <c r="H116" i="57"/>
  <c r="J116" i="57" s="1"/>
  <c r="F116" i="57"/>
  <c r="E116" i="57"/>
  <c r="G114" i="57"/>
  <c r="J114" i="57" s="1"/>
  <c r="G113" i="57"/>
  <c r="J113" i="57" s="1"/>
  <c r="I112" i="57"/>
  <c r="I111" i="57" s="1"/>
  <c r="H112" i="57"/>
  <c r="H111" i="57" s="1"/>
  <c r="F112" i="57"/>
  <c r="F111" i="57" s="1"/>
  <c r="E112" i="57"/>
  <c r="E111" i="57" s="1"/>
  <c r="G111" i="57" s="1"/>
  <c r="G110" i="57"/>
  <c r="J110" i="57" s="1"/>
  <c r="I109" i="57"/>
  <c r="H109" i="57"/>
  <c r="F109" i="57"/>
  <c r="E109" i="57"/>
  <c r="G109" i="57" s="1"/>
  <c r="J109" i="57" s="1"/>
  <c r="G108" i="57"/>
  <c r="J108" i="57" s="1"/>
  <c r="I107" i="57"/>
  <c r="H107" i="57"/>
  <c r="F107" i="57"/>
  <c r="E107" i="57"/>
  <c r="G106" i="57"/>
  <c r="J106" i="57" s="1"/>
  <c r="G105" i="57"/>
  <c r="J105" i="57" s="1"/>
  <c r="I104" i="57"/>
  <c r="H104" i="57"/>
  <c r="F104" i="57"/>
  <c r="E104" i="57"/>
  <c r="G103" i="57"/>
  <c r="J103" i="57" s="1"/>
  <c r="I102" i="57"/>
  <c r="H102" i="57"/>
  <c r="H101" i="57" s="1"/>
  <c r="F102" i="57"/>
  <c r="E102" i="57"/>
  <c r="G100" i="57"/>
  <c r="J100" i="57" s="1"/>
  <c r="G99" i="57"/>
  <c r="J99" i="57" s="1"/>
  <c r="G98" i="57"/>
  <c r="J98" i="57" s="1"/>
  <c r="I97" i="57"/>
  <c r="I79" i="57" s="1"/>
  <c r="H97" i="57"/>
  <c r="H79" i="57" s="1"/>
  <c r="F97" i="57"/>
  <c r="F79" i="57" s="1"/>
  <c r="E97" i="57"/>
  <c r="G97" i="57" s="1"/>
  <c r="J97" i="57" s="1"/>
  <c r="G96" i="57"/>
  <c r="G95" i="57" s="1"/>
  <c r="I95" i="57"/>
  <c r="H95" i="57"/>
  <c r="J95" i="57" s="1"/>
  <c r="F95" i="57"/>
  <c r="E95" i="57"/>
  <c r="G94" i="57"/>
  <c r="J94" i="57" s="1"/>
  <c r="G93" i="57"/>
  <c r="J93" i="57" s="1"/>
  <c r="I92" i="57"/>
  <c r="H92" i="57"/>
  <c r="F92" i="57"/>
  <c r="E92" i="57"/>
  <c r="G92" i="57" s="1"/>
  <c r="J92" i="57" s="1"/>
  <c r="G91" i="57"/>
  <c r="J91" i="57" s="1"/>
  <c r="G90" i="57"/>
  <c r="G89" i="57" s="1"/>
  <c r="I89" i="57"/>
  <c r="H89" i="57"/>
  <c r="F89" i="57"/>
  <c r="E89" i="57"/>
  <c r="G88" i="57"/>
  <c r="J88" i="57" s="1"/>
  <c r="G87" i="57"/>
  <c r="J87" i="57" s="1"/>
  <c r="I86" i="57"/>
  <c r="H86" i="57"/>
  <c r="F86" i="57"/>
  <c r="E86" i="57"/>
  <c r="G86" i="57" s="1"/>
  <c r="J86" i="57" s="1"/>
  <c r="G85" i="57"/>
  <c r="J85" i="57" s="1"/>
  <c r="G84" i="57"/>
  <c r="J84" i="57" s="1"/>
  <c r="I83" i="57"/>
  <c r="H83" i="57"/>
  <c r="F83" i="57"/>
  <c r="E83" i="57"/>
  <c r="J82" i="57"/>
  <c r="G80" i="57"/>
  <c r="I80" i="57"/>
  <c r="H80" i="57"/>
  <c r="F80" i="57"/>
  <c r="E80" i="57"/>
  <c r="G78" i="57"/>
  <c r="J78" i="57" s="1"/>
  <c r="G77" i="57"/>
  <c r="J77" i="57" s="1"/>
  <c r="G76" i="57"/>
  <c r="J76" i="57" s="1"/>
  <c r="G75" i="57"/>
  <c r="G74" i="57" s="1"/>
  <c r="I74" i="57"/>
  <c r="I73" i="57" s="1"/>
  <c r="H74" i="57"/>
  <c r="F74" i="57"/>
  <c r="E74" i="57"/>
  <c r="E73" i="57" s="1"/>
  <c r="H73" i="57"/>
  <c r="F73" i="57"/>
  <c r="G73" i="57" s="1"/>
  <c r="J73" i="57" s="1"/>
  <c r="G72" i="57"/>
  <c r="J72" i="57" s="1"/>
  <c r="G71" i="57"/>
  <c r="J71" i="57" s="1"/>
  <c r="J70" i="57"/>
  <c r="I69" i="57"/>
  <c r="H69" i="57"/>
  <c r="F69" i="57"/>
  <c r="E69" i="57"/>
  <c r="G69" i="57" s="1"/>
  <c r="J69" i="57" s="1"/>
  <c r="G68" i="57"/>
  <c r="J68" i="57" s="1"/>
  <c r="G67" i="57"/>
  <c r="J67" i="57" s="1"/>
  <c r="I66" i="57"/>
  <c r="H66" i="57"/>
  <c r="F66" i="57"/>
  <c r="E66" i="57"/>
  <c r="G66" i="57" s="1"/>
  <c r="J65" i="57"/>
  <c r="I64" i="57"/>
  <c r="H64" i="57"/>
  <c r="F64" i="57"/>
  <c r="E64" i="57"/>
  <c r="G63" i="57"/>
  <c r="G62" i="57" s="1"/>
  <c r="I62" i="57"/>
  <c r="H62" i="57"/>
  <c r="J62" i="57" s="1"/>
  <c r="F62" i="57"/>
  <c r="E62" i="57"/>
  <c r="G61" i="57"/>
  <c r="J61" i="57" s="1"/>
  <c r="G60" i="57"/>
  <c r="J60" i="57" s="1"/>
  <c r="J59" i="57"/>
  <c r="I58" i="57"/>
  <c r="H58" i="57"/>
  <c r="F58" i="57"/>
  <c r="E58" i="57"/>
  <c r="G56" i="57"/>
  <c r="J56" i="57" s="1"/>
  <c r="I55" i="57"/>
  <c r="F55" i="57"/>
  <c r="E55" i="57"/>
  <c r="G55" i="57" s="1"/>
  <c r="G52" i="57"/>
  <c r="J52" i="57" s="1"/>
  <c r="G51" i="57"/>
  <c r="J51" i="57" s="1"/>
  <c r="I50" i="57"/>
  <c r="H50" i="57"/>
  <c r="G50" i="57"/>
  <c r="J50" i="57" s="1"/>
  <c r="G49" i="57"/>
  <c r="J49" i="57" s="1"/>
  <c r="G48" i="57"/>
  <c r="J48" i="57" s="1"/>
  <c r="J47" i="57"/>
  <c r="I47" i="57"/>
  <c r="H47" i="57"/>
  <c r="G47" i="57"/>
  <c r="F47" i="57"/>
  <c r="F46" i="57" s="1"/>
  <c r="E47" i="57"/>
  <c r="I46" i="57"/>
  <c r="H46" i="57"/>
  <c r="E46" i="57"/>
  <c r="G45" i="57"/>
  <c r="J45" i="57" s="1"/>
  <c r="I44" i="57"/>
  <c r="H44" i="57"/>
  <c r="F44" i="57"/>
  <c r="E44" i="57"/>
  <c r="G44" i="57" s="1"/>
  <c r="J44" i="57" s="1"/>
  <c r="G43" i="57"/>
  <c r="J43" i="57" s="1"/>
  <c r="G42" i="57"/>
  <c r="J42" i="57" s="1"/>
  <c r="G41" i="57"/>
  <c r="J41" i="57" s="1"/>
  <c r="G40" i="57"/>
  <c r="J40" i="57" s="1"/>
  <c r="I39" i="57"/>
  <c r="I37" i="57" s="1"/>
  <c r="H39" i="57"/>
  <c r="H37" i="57" s="1"/>
  <c r="F39" i="57"/>
  <c r="E39" i="57"/>
  <c r="E37" i="57" s="1"/>
  <c r="G38" i="57"/>
  <c r="J38" i="57" s="1"/>
  <c r="F37" i="57"/>
  <c r="G37" i="57" s="1"/>
  <c r="J37" i="57" s="1"/>
  <c r="G36" i="57"/>
  <c r="J36" i="57" s="1"/>
  <c r="G35" i="57"/>
  <c r="J35" i="57" s="1"/>
  <c r="G34" i="57"/>
  <c r="J34" i="57" s="1"/>
  <c r="I33" i="57"/>
  <c r="I32" i="57" s="1"/>
  <c r="H33" i="57"/>
  <c r="H32" i="57" s="1"/>
  <c r="F33" i="57"/>
  <c r="F32" i="57" s="1"/>
  <c r="E33" i="57"/>
  <c r="G33" i="57" s="1"/>
  <c r="J33" i="57" s="1"/>
  <c r="E32" i="57"/>
  <c r="G32" i="57" s="1"/>
  <c r="J32" i="57" s="1"/>
  <c r="G31" i="57"/>
  <c r="J31" i="57" s="1"/>
  <c r="G30" i="57"/>
  <c r="J30" i="57" s="1"/>
  <c r="I29" i="57"/>
  <c r="H29" i="57"/>
  <c r="F29" i="57"/>
  <c r="E29" i="57"/>
  <c r="G29" i="57" s="1"/>
  <c r="J29" i="57" s="1"/>
  <c r="G28" i="57"/>
  <c r="J28" i="57" s="1"/>
  <c r="G27" i="57"/>
  <c r="J27" i="57" s="1"/>
  <c r="G26" i="57"/>
  <c r="J26" i="57" s="1"/>
  <c r="G24" i="57"/>
  <c r="J24" i="57" s="1"/>
  <c r="I23" i="57"/>
  <c r="I21" i="57" s="1"/>
  <c r="H23" i="57"/>
  <c r="H21" i="57" s="1"/>
  <c r="F23" i="57"/>
  <c r="F21" i="57" s="1"/>
  <c r="E23" i="57"/>
  <c r="E21" i="57" s="1"/>
  <c r="G21" i="57" s="1"/>
  <c r="J21" i="57" s="1"/>
  <c r="G22" i="57"/>
  <c r="J22" i="57" s="1"/>
  <c r="G20" i="57"/>
  <c r="J20" i="57" s="1"/>
  <c r="G19" i="57"/>
  <c r="J19" i="57" s="1"/>
  <c r="I18" i="57"/>
  <c r="H18" i="57"/>
  <c r="F18" i="57"/>
  <c r="E18" i="57"/>
  <c r="E16" i="57" s="1"/>
  <c r="G17" i="57"/>
  <c r="J17" i="57" s="1"/>
  <c r="I16" i="57"/>
  <c r="H16" i="57"/>
  <c r="F16" i="57"/>
  <c r="G16" i="57" s="1"/>
  <c r="J16" i="57" s="1"/>
  <c r="G14" i="57"/>
  <c r="J14" i="57" s="1"/>
  <c r="I13" i="57"/>
  <c r="H13" i="57"/>
  <c r="F13" i="57"/>
  <c r="E13" i="57"/>
  <c r="G13" i="57" s="1"/>
  <c r="J13" i="57" s="1"/>
  <c r="I12" i="57"/>
  <c r="H12" i="57"/>
  <c r="F12" i="57"/>
  <c r="E12" i="57"/>
  <c r="G12" i="57" s="1"/>
  <c r="J12" i="57" s="1"/>
  <c r="G46" i="57" l="1"/>
  <c r="J46" i="57" s="1"/>
  <c r="J89" i="57"/>
  <c r="J111" i="57"/>
  <c r="E184" i="57"/>
  <c r="E290" i="57"/>
  <c r="G290" i="57" s="1"/>
  <c r="J290" i="57" s="1"/>
  <c r="J253" i="57"/>
  <c r="G214" i="57"/>
  <c r="J214" i="57" s="1"/>
  <c r="E206" i="57"/>
  <c r="F171" i="57"/>
  <c r="E171" i="57"/>
  <c r="H154" i="57"/>
  <c r="I154" i="57"/>
  <c r="I133" i="57"/>
  <c r="J144" i="57"/>
  <c r="G134" i="57"/>
  <c r="J134" i="57" s="1"/>
  <c r="F101" i="57"/>
  <c r="E101" i="57"/>
  <c r="G101" i="57" s="1"/>
  <c r="J101" i="57" s="1"/>
  <c r="I101" i="57"/>
  <c r="G104" i="57"/>
  <c r="J104" i="57" s="1"/>
  <c r="G83" i="57"/>
  <c r="J83" i="57" s="1"/>
  <c r="G64" i="57"/>
  <c r="J64" i="57" s="1"/>
  <c r="J243" i="60"/>
  <c r="J338" i="60"/>
  <c r="G216" i="60"/>
  <c r="J216" i="60" s="1"/>
  <c r="F153" i="60"/>
  <c r="G154" i="60"/>
  <c r="J154" i="60" s="1"/>
  <c r="J153" i="60" s="1"/>
  <c r="E284" i="59"/>
  <c r="G54" i="59"/>
  <c r="F308" i="59"/>
  <c r="G234" i="59"/>
  <c r="J234" i="59" s="1"/>
  <c r="G79" i="59"/>
  <c r="G259" i="59"/>
  <c r="J259" i="59" s="1"/>
  <c r="G101" i="59"/>
  <c r="G252" i="59"/>
  <c r="J252" i="59" s="1"/>
  <c r="E53" i="58"/>
  <c r="G53" i="58" s="1"/>
  <c r="E154" i="58"/>
  <c r="G154" i="58" s="1"/>
  <c r="J154" i="58" s="1"/>
  <c r="E309" i="58"/>
  <c r="G309" i="58" s="1"/>
  <c r="J309" i="58" s="1"/>
  <c r="I171" i="58"/>
  <c r="H171" i="58"/>
  <c r="E171" i="58"/>
  <c r="E308" i="58"/>
  <c r="G308" i="58" s="1"/>
  <c r="J308" i="58" s="1"/>
  <c r="H153" i="58"/>
  <c r="G216" i="58"/>
  <c r="J216" i="58" s="1"/>
  <c r="G223" i="58"/>
  <c r="J223" i="58" s="1"/>
  <c r="G206" i="58"/>
  <c r="J206" i="58" s="1"/>
  <c r="E153" i="58"/>
  <c r="I153" i="58"/>
  <c r="F153" i="58"/>
  <c r="G171" i="58"/>
  <c r="G180" i="58"/>
  <c r="J180" i="58" s="1"/>
  <c r="G133" i="58"/>
  <c r="J133" i="58" s="1"/>
  <c r="F53" i="58"/>
  <c r="G101" i="58"/>
  <c r="J101" i="58" s="1"/>
  <c r="G64" i="58"/>
  <c r="J64" i="58" s="1"/>
  <c r="I432" i="58"/>
  <c r="G54" i="58"/>
  <c r="F432" i="58"/>
  <c r="E11" i="59"/>
  <c r="J115" i="59"/>
  <c r="H308" i="59"/>
  <c r="J290" i="59"/>
  <c r="G320" i="59"/>
  <c r="J320" i="59" s="1"/>
  <c r="J37" i="59"/>
  <c r="J79" i="59"/>
  <c r="J243" i="59"/>
  <c r="G216" i="59"/>
  <c r="J216" i="59" s="1"/>
  <c r="G184" i="59"/>
  <c r="J184" i="59"/>
  <c r="H55" i="59"/>
  <c r="H54" i="59" s="1"/>
  <c r="H53" i="59" s="1"/>
  <c r="I55" i="59"/>
  <c r="I54" i="59" s="1"/>
  <c r="I53" i="59" s="1"/>
  <c r="G310" i="64"/>
  <c r="J310" i="64" s="1"/>
  <c r="H433" i="64"/>
  <c r="F154" i="64"/>
  <c r="E12" i="64"/>
  <c r="G13" i="64"/>
  <c r="J13" i="64" s="1"/>
  <c r="F12" i="64"/>
  <c r="F433" i="64" s="1"/>
  <c r="I433" i="64"/>
  <c r="G217" i="64"/>
  <c r="J217" i="64" s="1"/>
  <c r="J185" i="64"/>
  <c r="G155" i="64"/>
  <c r="E154" i="64"/>
  <c r="E309" i="64"/>
  <c r="G309" i="64" s="1"/>
  <c r="J309" i="64" s="1"/>
  <c r="G365" i="64"/>
  <c r="J365" i="64" s="1"/>
  <c r="G366" i="64"/>
  <c r="J367" i="64"/>
  <c r="J366" i="64" s="1"/>
  <c r="H153" i="59"/>
  <c r="G133" i="59"/>
  <c r="J133" i="59" s="1"/>
  <c r="J115" i="60"/>
  <c r="H53" i="60"/>
  <c r="G127" i="60"/>
  <c r="J127" i="60" s="1"/>
  <c r="I53" i="60"/>
  <c r="J365" i="63"/>
  <c r="F53" i="63"/>
  <c r="I153" i="62"/>
  <c r="I308" i="62"/>
  <c r="G243" i="63"/>
  <c r="J243" i="63" s="1"/>
  <c r="G54" i="63"/>
  <c r="J54" i="63" s="1"/>
  <c r="G171" i="63"/>
  <c r="J171" i="63" s="1"/>
  <c r="I53" i="63"/>
  <c r="E11" i="63"/>
  <c r="G410" i="63"/>
  <c r="J410" i="63" s="1"/>
  <c r="H153" i="63"/>
  <c r="J154" i="63"/>
  <c r="G53" i="63"/>
  <c r="H53" i="63"/>
  <c r="H432" i="63" s="1"/>
  <c r="H308" i="63"/>
  <c r="F432" i="63"/>
  <c r="G284" i="63"/>
  <c r="J284" i="63" s="1"/>
  <c r="J364" i="63"/>
  <c r="J308" i="63"/>
  <c r="I153" i="63"/>
  <c r="J259" i="63"/>
  <c r="G338" i="62"/>
  <c r="J338" i="62" s="1"/>
  <c r="G290" i="62"/>
  <c r="J290" i="62" s="1"/>
  <c r="F153" i="62"/>
  <c r="F432" i="62" s="1"/>
  <c r="J184" i="62"/>
  <c r="G171" i="62"/>
  <c r="J57" i="62"/>
  <c r="J55" i="62"/>
  <c r="E11" i="62"/>
  <c r="G12" i="62"/>
  <c r="J12" i="62" s="1"/>
  <c r="I53" i="62"/>
  <c r="J171" i="62"/>
  <c r="H53" i="62"/>
  <c r="H432" i="62" s="1"/>
  <c r="E153" i="62"/>
  <c r="G154" i="62"/>
  <c r="G216" i="62"/>
  <c r="J216" i="62" s="1"/>
  <c r="J54" i="62"/>
  <c r="G79" i="62"/>
  <c r="J79" i="62" s="1"/>
  <c r="E308" i="62"/>
  <c r="G308" i="62" s="1"/>
  <c r="J308" i="62" s="1"/>
  <c r="G309" i="62"/>
  <c r="J309" i="62" s="1"/>
  <c r="E53" i="62"/>
  <c r="G53" i="62" s="1"/>
  <c r="J53" i="62" s="1"/>
  <c r="G11" i="62"/>
  <c r="J11" i="62" s="1"/>
  <c r="G365" i="62"/>
  <c r="J366" i="62"/>
  <c r="J365" i="62" s="1"/>
  <c r="G415" i="62"/>
  <c r="J415" i="62" s="1"/>
  <c r="E53" i="60"/>
  <c r="G54" i="60"/>
  <c r="J54" i="60" s="1"/>
  <c r="E153" i="60"/>
  <c r="J185" i="60"/>
  <c r="J184" i="60" s="1"/>
  <c r="G184" i="60"/>
  <c r="F53" i="60"/>
  <c r="G329" i="60"/>
  <c r="J329" i="60" s="1"/>
  <c r="E308" i="60"/>
  <c r="G308" i="60" s="1"/>
  <c r="G79" i="60"/>
  <c r="J79" i="60" s="1"/>
  <c r="J55" i="60"/>
  <c r="J133" i="60"/>
  <c r="G410" i="60"/>
  <c r="J410" i="60" s="1"/>
  <c r="I308" i="60"/>
  <c r="H308" i="60"/>
  <c r="G11" i="60"/>
  <c r="J11" i="60" s="1"/>
  <c r="G21" i="60"/>
  <c r="J21" i="60" s="1"/>
  <c r="H153" i="60"/>
  <c r="J57" i="60"/>
  <c r="F53" i="59"/>
  <c r="J57" i="59"/>
  <c r="G11" i="59"/>
  <c r="J11" i="59" s="1"/>
  <c r="I153" i="59"/>
  <c r="G154" i="59"/>
  <c r="E153" i="59"/>
  <c r="E415" i="59"/>
  <c r="G415" i="59" s="1"/>
  <c r="J415" i="59" s="1"/>
  <c r="J101" i="59"/>
  <c r="G284" i="59"/>
  <c r="J284" i="59" s="1"/>
  <c r="I308" i="59"/>
  <c r="F153" i="59"/>
  <c r="E53" i="59"/>
  <c r="F365" i="59"/>
  <c r="F364" i="59" s="1"/>
  <c r="G364" i="59" s="1"/>
  <c r="J364" i="59" s="1"/>
  <c r="G366" i="59"/>
  <c r="G309" i="59"/>
  <c r="J309" i="59" s="1"/>
  <c r="E308" i="59"/>
  <c r="G308" i="59" s="1"/>
  <c r="E432" i="58"/>
  <c r="G11" i="58"/>
  <c r="J11" i="58" s="1"/>
  <c r="G346" i="57"/>
  <c r="J346" i="57" s="1"/>
  <c r="E338" i="57"/>
  <c r="H11" i="57"/>
  <c r="I11" i="57"/>
  <c r="J66" i="57"/>
  <c r="J80" i="57"/>
  <c r="G107" i="57"/>
  <c r="J107" i="57" s="1"/>
  <c r="E115" i="57"/>
  <c r="F115" i="57"/>
  <c r="E127" i="57"/>
  <c r="F127" i="57"/>
  <c r="H127" i="57"/>
  <c r="F154" i="57"/>
  <c r="H171" i="57"/>
  <c r="I171" i="57"/>
  <c r="H184" i="57"/>
  <c r="F206" i="57"/>
  <c r="G206" i="57" s="1"/>
  <c r="H206" i="57"/>
  <c r="I206" i="57"/>
  <c r="H216" i="57"/>
  <c r="I216" i="57"/>
  <c r="G241" i="57"/>
  <c r="J241" i="57" s="1"/>
  <c r="E252" i="57"/>
  <c r="F252" i="57"/>
  <c r="H252" i="57"/>
  <c r="G268" i="57"/>
  <c r="J268" i="57" s="1"/>
  <c r="H284" i="57"/>
  <c r="E309" i="57"/>
  <c r="G312" i="57"/>
  <c r="J312" i="57" s="1"/>
  <c r="F309" i="57"/>
  <c r="G309" i="57" s="1"/>
  <c r="E329" i="57"/>
  <c r="E308" i="57" s="1"/>
  <c r="F329" i="57"/>
  <c r="J335" i="57"/>
  <c r="H338" i="57"/>
  <c r="F338" i="57"/>
  <c r="E326" i="57"/>
  <c r="G326" i="57" s="1"/>
  <c r="J326" i="57" s="1"/>
  <c r="G327" i="57"/>
  <c r="J327" i="57" s="1"/>
  <c r="G411" i="57"/>
  <c r="J411" i="57" s="1"/>
  <c r="G321" i="57"/>
  <c r="J321" i="57" s="1"/>
  <c r="J135" i="57"/>
  <c r="G351" i="57"/>
  <c r="J351" i="57" s="1"/>
  <c r="F259" i="57"/>
  <c r="G259" i="57" s="1"/>
  <c r="J259" i="57" s="1"/>
  <c r="G261" i="57"/>
  <c r="J261" i="57" s="1"/>
  <c r="F216" i="57"/>
  <c r="J96" i="57"/>
  <c r="E415" i="57"/>
  <c r="F415" i="57"/>
  <c r="G39" i="57"/>
  <c r="J39" i="57" s="1"/>
  <c r="J75" i="57"/>
  <c r="J74" i="57" s="1"/>
  <c r="I415" i="57"/>
  <c r="E154" i="57"/>
  <c r="I284" i="57"/>
  <c r="G366" i="57"/>
  <c r="E365" i="57"/>
  <c r="E364" i="57" s="1"/>
  <c r="G364" i="57" s="1"/>
  <c r="J364" i="57" s="1"/>
  <c r="G367" i="57"/>
  <c r="J367" i="57" s="1"/>
  <c r="E243" i="57"/>
  <c r="G245" i="57"/>
  <c r="J245" i="57" s="1"/>
  <c r="H55" i="57"/>
  <c r="E54" i="57"/>
  <c r="G58" i="57"/>
  <c r="J58" i="57" s="1"/>
  <c r="E216" i="57"/>
  <c r="E11" i="57"/>
  <c r="J129" i="57"/>
  <c r="F11" i="57"/>
  <c r="G332" i="57"/>
  <c r="J332" i="57" s="1"/>
  <c r="H415" i="57"/>
  <c r="J90" i="57"/>
  <c r="G203" i="57"/>
  <c r="G184" i="57" s="1"/>
  <c r="E234" i="57"/>
  <c r="G234" i="57" s="1"/>
  <c r="J234" i="57" s="1"/>
  <c r="G381" i="57"/>
  <c r="J381" i="57" s="1"/>
  <c r="G390" i="57"/>
  <c r="J390" i="57" s="1"/>
  <c r="G125" i="57"/>
  <c r="J125" i="57" s="1"/>
  <c r="J373" i="57"/>
  <c r="J372" i="57" s="1"/>
  <c r="G23" i="57"/>
  <c r="J23" i="57" s="1"/>
  <c r="J63" i="57"/>
  <c r="G102" i="57"/>
  <c r="J102" i="57" s="1"/>
  <c r="H115" i="57"/>
  <c r="F54" i="57"/>
  <c r="G172" i="57"/>
  <c r="J172" i="57" s="1"/>
  <c r="G430" i="57"/>
  <c r="J430" i="57" s="1"/>
  <c r="J81" i="57"/>
  <c r="J166" i="57"/>
  <c r="J165" i="57" s="1"/>
  <c r="G217" i="57"/>
  <c r="J217" i="57" s="1"/>
  <c r="G255" i="57"/>
  <c r="J255" i="57" s="1"/>
  <c r="G18" i="57"/>
  <c r="J18" i="57" s="1"/>
  <c r="G416" i="57"/>
  <c r="J416" i="57" s="1"/>
  <c r="J379" i="57"/>
  <c r="J378" i="57" s="1"/>
  <c r="J195" i="57"/>
  <c r="J203" i="57"/>
  <c r="E410" i="57"/>
  <c r="G410" i="57" s="1"/>
  <c r="J410" i="57" s="1"/>
  <c r="F243" i="57"/>
  <c r="J371" i="57"/>
  <c r="J370" i="57" s="1"/>
  <c r="F133" i="57"/>
  <c r="H309" i="57"/>
  <c r="H308" i="57" s="1"/>
  <c r="J117" i="57"/>
  <c r="I320" i="57"/>
  <c r="E133" i="57"/>
  <c r="J145" i="57"/>
  <c r="I309" i="57"/>
  <c r="H243" i="57"/>
  <c r="G420" i="57"/>
  <c r="J420" i="57" s="1"/>
  <c r="E79" i="57"/>
  <c r="G79" i="57" s="1"/>
  <c r="J79" i="57" s="1"/>
  <c r="I338" i="57"/>
  <c r="G112" i="57"/>
  <c r="J112" i="57" s="1"/>
  <c r="I54" i="57"/>
  <c r="I53" i="57" s="1"/>
  <c r="J120" i="57"/>
  <c r="H133" i="57"/>
  <c r="G336" i="57"/>
  <c r="J336" i="57" s="1"/>
  <c r="I393" i="56"/>
  <c r="H393" i="56"/>
  <c r="F393" i="56"/>
  <c r="E393" i="56"/>
  <c r="G380" i="56"/>
  <c r="J380" i="56" s="1"/>
  <c r="G379" i="56"/>
  <c r="J379" i="56" s="1"/>
  <c r="G394" i="56"/>
  <c r="J394" i="56" s="1"/>
  <c r="I378" i="56"/>
  <c r="H378" i="56"/>
  <c r="F378" i="56"/>
  <c r="E378" i="56"/>
  <c r="G374" i="56"/>
  <c r="G373" i="56"/>
  <c r="I372" i="56"/>
  <c r="H372" i="56"/>
  <c r="F372" i="56"/>
  <c r="E372" i="56"/>
  <c r="I370" i="56"/>
  <c r="H370" i="56"/>
  <c r="F370" i="56"/>
  <c r="E370" i="56"/>
  <c r="G371" i="56"/>
  <c r="G370" i="56" s="1"/>
  <c r="G350" i="56"/>
  <c r="J350" i="56" s="1"/>
  <c r="I348" i="56"/>
  <c r="H348" i="56"/>
  <c r="F348" i="56"/>
  <c r="E348" i="56"/>
  <c r="G331" i="56"/>
  <c r="G315" i="56"/>
  <c r="G279" i="56"/>
  <c r="G275" i="56"/>
  <c r="G269" i="56"/>
  <c r="G266" i="56"/>
  <c r="J266" i="56" s="1"/>
  <c r="G258" i="56"/>
  <c r="G256" i="56"/>
  <c r="G231" i="56"/>
  <c r="G210" i="56"/>
  <c r="G209" i="56"/>
  <c r="G208" i="56"/>
  <c r="I207" i="56"/>
  <c r="H207" i="56"/>
  <c r="F207" i="56"/>
  <c r="E207" i="56"/>
  <c r="G197" i="56"/>
  <c r="J197" i="56" s="1"/>
  <c r="G196" i="56"/>
  <c r="G198" i="56"/>
  <c r="J198" i="56" s="1"/>
  <c r="G188" i="56"/>
  <c r="G186" i="56"/>
  <c r="G170" i="56"/>
  <c r="G166" i="56"/>
  <c r="J166" i="56" s="1"/>
  <c r="J165" i="56" s="1"/>
  <c r="I165" i="56"/>
  <c r="H165" i="56"/>
  <c r="F165" i="56"/>
  <c r="E165" i="56"/>
  <c r="G168" i="56"/>
  <c r="G167" i="56" s="1"/>
  <c r="E167" i="56"/>
  <c r="G156" i="56"/>
  <c r="I95" i="56"/>
  <c r="H95" i="56"/>
  <c r="F95" i="56"/>
  <c r="E95" i="56"/>
  <c r="I89" i="56"/>
  <c r="I80" i="56"/>
  <c r="H80" i="56"/>
  <c r="F80" i="56"/>
  <c r="E80" i="56"/>
  <c r="F144" i="56"/>
  <c r="H144" i="56"/>
  <c r="I144" i="56"/>
  <c r="E144" i="56"/>
  <c r="G146" i="56"/>
  <c r="J146" i="56" s="1"/>
  <c r="I142" i="56"/>
  <c r="H142" i="56"/>
  <c r="F142" i="56"/>
  <c r="E142" i="56"/>
  <c r="G143" i="56"/>
  <c r="J143" i="56" s="1"/>
  <c r="I138" i="56"/>
  <c r="H138" i="56"/>
  <c r="F138" i="56"/>
  <c r="E138" i="56"/>
  <c r="G139" i="56"/>
  <c r="J139" i="56" s="1"/>
  <c r="E134" i="56"/>
  <c r="G137" i="56"/>
  <c r="J137" i="56" s="1"/>
  <c r="G136" i="56"/>
  <c r="J136" i="56" s="1"/>
  <c r="G135" i="56"/>
  <c r="F134" i="56"/>
  <c r="H134" i="56"/>
  <c r="I134" i="56"/>
  <c r="I131" i="56"/>
  <c r="F131" i="56"/>
  <c r="E131" i="56"/>
  <c r="H131" i="56"/>
  <c r="F128" i="56"/>
  <c r="H128" i="56"/>
  <c r="I128" i="56"/>
  <c r="E128" i="56"/>
  <c r="G132" i="56"/>
  <c r="J132" i="56" s="1"/>
  <c r="F120" i="56"/>
  <c r="H120" i="56"/>
  <c r="I120" i="56"/>
  <c r="E120" i="56"/>
  <c r="G122" i="56"/>
  <c r="J122" i="56" s="1"/>
  <c r="E116" i="56"/>
  <c r="F116" i="56"/>
  <c r="H116" i="56"/>
  <c r="I116" i="56"/>
  <c r="G119" i="56"/>
  <c r="J119" i="56" s="1"/>
  <c r="G118" i="56"/>
  <c r="J118" i="56" s="1"/>
  <c r="G96" i="56"/>
  <c r="J96" i="56" s="1"/>
  <c r="I92" i="56"/>
  <c r="H92" i="56"/>
  <c r="F92" i="56"/>
  <c r="E92" i="56"/>
  <c r="G94" i="56"/>
  <c r="J94" i="56" s="1"/>
  <c r="H89" i="56"/>
  <c r="F89" i="56"/>
  <c r="E89" i="56"/>
  <c r="E83" i="56"/>
  <c r="G91" i="56"/>
  <c r="J91" i="56" s="1"/>
  <c r="G82" i="56"/>
  <c r="J82" i="56" s="1"/>
  <c r="G81" i="56"/>
  <c r="J81" i="56" s="1"/>
  <c r="I66" i="56"/>
  <c r="H66" i="56"/>
  <c r="H64" i="56"/>
  <c r="G65" i="56"/>
  <c r="F66" i="56"/>
  <c r="E66" i="56"/>
  <c r="G68" i="56"/>
  <c r="J68" i="56" s="1"/>
  <c r="I55" i="56"/>
  <c r="G57" i="56"/>
  <c r="H55" i="56" s="1"/>
  <c r="G56" i="56"/>
  <c r="J56" i="56" s="1"/>
  <c r="F55" i="56"/>
  <c r="E55" i="56"/>
  <c r="E47" i="56"/>
  <c r="I47" i="56"/>
  <c r="H47" i="56"/>
  <c r="F47" i="56"/>
  <c r="G49" i="56"/>
  <c r="J49" i="56" s="1"/>
  <c r="G25" i="56"/>
  <c r="G15" i="56"/>
  <c r="E284" i="57" l="1"/>
  <c r="G284" i="57" s="1"/>
  <c r="J284" i="57" s="1"/>
  <c r="I153" i="57"/>
  <c r="H153" i="57"/>
  <c r="G171" i="57"/>
  <c r="J171" i="57" s="1"/>
  <c r="G133" i="57"/>
  <c r="J133" i="57" s="1"/>
  <c r="I432" i="62"/>
  <c r="G153" i="60"/>
  <c r="F432" i="60"/>
  <c r="J308" i="59"/>
  <c r="J171" i="58"/>
  <c r="J153" i="58" s="1"/>
  <c r="G153" i="58"/>
  <c r="G432" i="58"/>
  <c r="J55" i="59"/>
  <c r="G12" i="64"/>
  <c r="J12" i="64" s="1"/>
  <c r="E433" i="64"/>
  <c r="G433" i="64" s="1"/>
  <c r="J433" i="64" s="1"/>
  <c r="J155" i="64"/>
  <c r="J154" i="64" s="1"/>
  <c r="G154" i="64"/>
  <c r="H432" i="59"/>
  <c r="I432" i="59"/>
  <c r="G53" i="59"/>
  <c r="J53" i="59" s="1"/>
  <c r="F432" i="59"/>
  <c r="E432" i="60"/>
  <c r="H432" i="60"/>
  <c r="I432" i="60"/>
  <c r="G153" i="63"/>
  <c r="I432" i="63"/>
  <c r="J53" i="63"/>
  <c r="J153" i="63"/>
  <c r="G11" i="63"/>
  <c r="J11" i="63" s="1"/>
  <c r="E432" i="63"/>
  <c r="G432" i="63" s="1"/>
  <c r="J432" i="63" s="1"/>
  <c r="E432" i="62"/>
  <c r="G432" i="62" s="1"/>
  <c r="J432" i="62" s="1"/>
  <c r="J154" i="62"/>
  <c r="J153" i="62" s="1"/>
  <c r="G153" i="62"/>
  <c r="J308" i="60"/>
  <c r="G53" i="60"/>
  <c r="J53" i="60" s="1"/>
  <c r="G365" i="59"/>
  <c r="J366" i="59"/>
  <c r="J365" i="59" s="1"/>
  <c r="E432" i="59"/>
  <c r="J154" i="59"/>
  <c r="J153" i="59" s="1"/>
  <c r="G153" i="59"/>
  <c r="J54" i="59"/>
  <c r="H55" i="58"/>
  <c r="J57" i="58"/>
  <c r="I308" i="57"/>
  <c r="J184" i="57"/>
  <c r="F53" i="57"/>
  <c r="G243" i="57"/>
  <c r="J243" i="57" s="1"/>
  <c r="F153" i="57"/>
  <c r="G338" i="57"/>
  <c r="J338" i="57" s="1"/>
  <c r="F308" i="57"/>
  <c r="G308" i="57" s="1"/>
  <c r="J308" i="57" s="1"/>
  <c r="G329" i="57"/>
  <c r="J329" i="57" s="1"/>
  <c r="G252" i="57"/>
  <c r="J252" i="57" s="1"/>
  <c r="J206" i="57"/>
  <c r="G127" i="57"/>
  <c r="J127" i="57" s="1"/>
  <c r="G115" i="57"/>
  <c r="J115" i="57" s="1"/>
  <c r="G54" i="57"/>
  <c r="E53" i="57"/>
  <c r="G365" i="57"/>
  <c r="J366" i="57"/>
  <c r="J365" i="57" s="1"/>
  <c r="G11" i="57"/>
  <c r="J11" i="57" s="1"/>
  <c r="G216" i="57"/>
  <c r="J216" i="57" s="1"/>
  <c r="H54" i="57"/>
  <c r="H53" i="57" s="1"/>
  <c r="J55" i="57"/>
  <c r="J309" i="57"/>
  <c r="J57" i="57"/>
  <c r="G415" i="57"/>
  <c r="J415" i="57" s="1"/>
  <c r="G154" i="57"/>
  <c r="E153" i="57"/>
  <c r="G393" i="56"/>
  <c r="J378" i="56"/>
  <c r="G378" i="56"/>
  <c r="G372" i="56"/>
  <c r="J374" i="56"/>
  <c r="J371" i="56"/>
  <c r="J370" i="56" s="1"/>
  <c r="G207" i="56"/>
  <c r="G66" i="56"/>
  <c r="J57" i="56"/>
  <c r="G142" i="56"/>
  <c r="J142" i="56" s="1"/>
  <c r="G95" i="56"/>
  <c r="G165" i="56"/>
  <c r="J168" i="56"/>
  <c r="J167" i="56" s="1"/>
  <c r="G80" i="56"/>
  <c r="G138" i="56"/>
  <c r="G131" i="56"/>
  <c r="E127" i="56"/>
  <c r="G105" i="56"/>
  <c r="I432" i="57" l="1"/>
  <c r="H432" i="57"/>
  <c r="F432" i="57"/>
  <c r="G53" i="57"/>
  <c r="J53" i="57" s="1"/>
  <c r="E432" i="57"/>
  <c r="G432" i="60"/>
  <c r="J432" i="60" s="1"/>
  <c r="G432" i="59"/>
  <c r="J432" i="59" s="1"/>
  <c r="H54" i="58"/>
  <c r="J55" i="58"/>
  <c r="J54" i="57"/>
  <c r="J154" i="57"/>
  <c r="J153" i="57" s="1"/>
  <c r="G153" i="57"/>
  <c r="G377" i="56"/>
  <c r="J377" i="56" s="1"/>
  <c r="G432" i="57" l="1"/>
  <c r="J432" i="57" s="1"/>
  <c r="H53" i="58"/>
  <c r="J54" i="58"/>
  <c r="E375" i="56"/>
  <c r="G337" i="56"/>
  <c r="J337" i="56" s="1"/>
  <c r="I336" i="56"/>
  <c r="H336" i="56"/>
  <c r="F336" i="56"/>
  <c r="E336" i="56"/>
  <c r="H432" i="58" l="1"/>
  <c r="J432" i="58" s="1"/>
  <c r="J53" i="58"/>
  <c r="G141" i="56"/>
  <c r="J141" i="56" s="1"/>
  <c r="I140" i="56"/>
  <c r="H140" i="56"/>
  <c r="F140" i="56"/>
  <c r="E140" i="56"/>
  <c r="E291" i="56"/>
  <c r="I227" i="56" l="1"/>
  <c r="H227" i="56"/>
  <c r="F227" i="56"/>
  <c r="E227" i="56"/>
  <c r="I187" i="56"/>
  <c r="H187" i="56"/>
  <c r="F187" i="56"/>
  <c r="E187" i="56"/>
  <c r="J188" i="56"/>
  <c r="F58" i="56"/>
  <c r="E387" i="56" l="1"/>
  <c r="F291" i="56"/>
  <c r="I261" i="56"/>
  <c r="H261" i="56"/>
  <c r="F261" i="56"/>
  <c r="E261" i="56"/>
  <c r="E253" i="56"/>
  <c r="G254" i="56"/>
  <c r="J254" i="56" s="1"/>
  <c r="I253" i="56"/>
  <c r="H253" i="56"/>
  <c r="F253" i="56"/>
  <c r="G237" i="56"/>
  <c r="J237" i="56" s="1"/>
  <c r="G238" i="56"/>
  <c r="J238" i="56" s="1"/>
  <c r="F235" i="56"/>
  <c r="I235" i="56"/>
  <c r="H235" i="56"/>
  <c r="E235" i="56"/>
  <c r="G233" i="56"/>
  <c r="J233" i="56" s="1"/>
  <c r="I232" i="56"/>
  <c r="H232" i="56"/>
  <c r="F232" i="56"/>
  <c r="E232" i="56"/>
  <c r="G218" i="56"/>
  <c r="J218" i="56" s="1"/>
  <c r="I217" i="56"/>
  <c r="H217" i="56"/>
  <c r="F217" i="56"/>
  <c r="E217" i="56"/>
  <c r="G253" i="56" l="1"/>
  <c r="J253" i="56" s="1"/>
  <c r="G235" i="56"/>
  <c r="G192" i="56"/>
  <c r="J192" i="56" s="1"/>
  <c r="I191" i="56"/>
  <c r="H191" i="56"/>
  <c r="F191" i="56"/>
  <c r="E191" i="56"/>
  <c r="G189" i="56"/>
  <c r="G190" i="56"/>
  <c r="J190" i="56" s="1"/>
  <c r="I169" i="56"/>
  <c r="H169" i="56"/>
  <c r="J170" i="56"/>
  <c r="F169" i="56"/>
  <c r="E169" i="56"/>
  <c r="I125" i="56"/>
  <c r="H125" i="56"/>
  <c r="G126" i="56"/>
  <c r="J126" i="56" s="1"/>
  <c r="F125" i="56"/>
  <c r="E125" i="56"/>
  <c r="I107" i="56"/>
  <c r="H107" i="56"/>
  <c r="G108" i="56"/>
  <c r="J108" i="56" s="1"/>
  <c r="F107" i="56"/>
  <c r="E107" i="56"/>
  <c r="G93" i="56"/>
  <c r="J93" i="56" s="1"/>
  <c r="I86" i="56"/>
  <c r="H86" i="56"/>
  <c r="G87" i="56"/>
  <c r="J87" i="56" s="1"/>
  <c r="F86" i="56"/>
  <c r="F83" i="56"/>
  <c r="E86" i="56"/>
  <c r="G67" i="56"/>
  <c r="J67" i="56" s="1"/>
  <c r="E64" i="56"/>
  <c r="I62" i="56"/>
  <c r="H62" i="56"/>
  <c r="G63" i="56"/>
  <c r="G62" i="56" s="1"/>
  <c r="F62" i="56"/>
  <c r="E62" i="56"/>
  <c r="J121" i="56" l="1"/>
  <c r="G120" i="56"/>
  <c r="J120" i="56" s="1"/>
  <c r="G187" i="56"/>
  <c r="J187" i="56" s="1"/>
  <c r="G191" i="56"/>
  <c r="J191" i="56" s="1"/>
  <c r="G107" i="56"/>
  <c r="J107" i="56" s="1"/>
  <c r="J63" i="56"/>
  <c r="I384" i="56" l="1"/>
  <c r="H384" i="56"/>
  <c r="F384" i="56"/>
  <c r="E367" i="56"/>
  <c r="I367" i="56"/>
  <c r="H367" i="56"/>
  <c r="F367" i="56"/>
  <c r="I390" i="56"/>
  <c r="H390" i="56"/>
  <c r="F390" i="56"/>
  <c r="E390" i="56"/>
  <c r="I381" i="56"/>
  <c r="H381" i="56"/>
  <c r="F381" i="56"/>
  <c r="E381" i="56"/>
  <c r="G390" i="56" l="1"/>
  <c r="G369" i="56"/>
  <c r="J369" i="56" s="1"/>
  <c r="I317" i="56"/>
  <c r="H317" i="56"/>
  <c r="F317" i="56"/>
  <c r="E317" i="56"/>
  <c r="G319" i="56"/>
  <c r="J319" i="56" s="1"/>
  <c r="I314" i="56"/>
  <c r="H314" i="56"/>
  <c r="F314" i="56"/>
  <c r="E314" i="56"/>
  <c r="G392" i="56"/>
  <c r="J392" i="56" s="1"/>
  <c r="I340" i="56"/>
  <c r="H340" i="56"/>
  <c r="E340" i="56"/>
  <c r="F340" i="56"/>
  <c r="G389" i="56"/>
  <c r="J389" i="56" s="1"/>
  <c r="G386" i="56"/>
  <c r="J386" i="56" s="1"/>
  <c r="G341" i="56"/>
  <c r="J341" i="56" s="1"/>
  <c r="I250" i="56"/>
  <c r="H250" i="56"/>
  <c r="F250" i="56"/>
  <c r="E250" i="56"/>
  <c r="G251" i="56"/>
  <c r="J251" i="56" s="1"/>
  <c r="I195" i="56"/>
  <c r="H195" i="56"/>
  <c r="F195" i="56"/>
  <c r="E195" i="56"/>
  <c r="J196" i="56"/>
  <c r="G199" i="56"/>
  <c r="J199" i="56" s="1"/>
  <c r="G340" i="56" l="1"/>
  <c r="J340" i="56" s="1"/>
  <c r="G317" i="56"/>
  <c r="G195" i="56"/>
  <c r="G265" i="56"/>
  <c r="J265" i="56" s="1"/>
  <c r="I387" i="56" l="1"/>
  <c r="H387" i="56"/>
  <c r="F387" i="56"/>
  <c r="J390" i="56" l="1"/>
  <c r="G391" i="56"/>
  <c r="J391" i="56" s="1"/>
  <c r="G388" i="56"/>
  <c r="J388" i="56" s="1"/>
  <c r="E384" i="56" l="1"/>
  <c r="I375" i="56"/>
  <c r="H375" i="56"/>
  <c r="F375" i="56"/>
  <c r="I39" i="56" l="1"/>
  <c r="H39" i="56"/>
  <c r="F39" i="56"/>
  <c r="E39" i="56"/>
  <c r="G41" i="56"/>
  <c r="J41" i="56" s="1"/>
  <c r="G113" i="56" l="1"/>
  <c r="G385" i="56" l="1"/>
  <c r="J385" i="56" s="1"/>
  <c r="G382" i="56"/>
  <c r="J382" i="56" s="1"/>
  <c r="G383" i="56"/>
  <c r="J383" i="56" s="1"/>
  <c r="E330" i="56" l="1"/>
  <c r="I330" i="56"/>
  <c r="H330" i="56"/>
  <c r="F330" i="56"/>
  <c r="G130" i="56"/>
  <c r="J130" i="56" s="1"/>
  <c r="G26" i="56"/>
  <c r="J26" i="56" s="1"/>
  <c r="G330" i="56" l="1"/>
  <c r="E13" i="56" l="1"/>
  <c r="G318" i="56" l="1"/>
  <c r="J318" i="56" s="1"/>
  <c r="G316" i="56"/>
  <c r="J316" i="56" s="1"/>
  <c r="I310" i="56"/>
  <c r="H310" i="56"/>
  <c r="F310" i="56"/>
  <c r="E310" i="56"/>
  <c r="G314" i="56" l="1"/>
  <c r="J314" i="56" s="1"/>
  <c r="G310" i="56"/>
  <c r="J310" i="56" s="1"/>
  <c r="G226" i="56" l="1"/>
  <c r="J226" i="56" s="1"/>
  <c r="I225" i="56"/>
  <c r="H225" i="56"/>
  <c r="F225" i="56"/>
  <c r="E225" i="56"/>
  <c r="G129" i="56"/>
  <c r="I127" i="56"/>
  <c r="H127" i="56"/>
  <c r="F127" i="56"/>
  <c r="J129" i="56" l="1"/>
  <c r="G128" i="56"/>
  <c r="J128" i="56" s="1"/>
  <c r="G225" i="56"/>
  <c r="J225" i="56" s="1"/>
  <c r="G227" i="56" l="1"/>
  <c r="J227" i="56" s="1"/>
  <c r="G204" i="56" l="1"/>
  <c r="J204" i="56" s="1"/>
  <c r="G205" i="56"/>
  <c r="J205" i="56" s="1"/>
  <c r="G181" i="56" l="1"/>
  <c r="J181" i="56" s="1"/>
  <c r="I180" i="56"/>
  <c r="H180" i="56"/>
  <c r="F180" i="56"/>
  <c r="E180" i="56"/>
  <c r="G77" i="56"/>
  <c r="J77" i="56" s="1"/>
  <c r="I33" i="56"/>
  <c r="I32" i="56" s="1"/>
  <c r="H33" i="56"/>
  <c r="H32" i="56" s="1"/>
  <c r="F33" i="56"/>
  <c r="F32" i="56" s="1"/>
  <c r="G34" i="56"/>
  <c r="J189" i="56"/>
  <c r="I346" i="56"/>
  <c r="H346" i="56"/>
  <c r="F346" i="56"/>
  <c r="E346" i="56"/>
  <c r="G328" i="56"/>
  <c r="J328" i="56" s="1"/>
  <c r="I327" i="56"/>
  <c r="I326" i="56" s="1"/>
  <c r="H327" i="56"/>
  <c r="H326" i="56" s="1"/>
  <c r="F327" i="56"/>
  <c r="F326" i="56" s="1"/>
  <c r="E327" i="56"/>
  <c r="E326" i="56" s="1"/>
  <c r="I323" i="56"/>
  <c r="H323" i="56"/>
  <c r="F323" i="56"/>
  <c r="E323" i="56"/>
  <c r="G322" i="56"/>
  <c r="J322" i="56" s="1"/>
  <c r="I321" i="56"/>
  <c r="H321" i="56"/>
  <c r="F321" i="56"/>
  <c r="E321" i="56"/>
  <c r="G311" i="56"/>
  <c r="J311" i="56" s="1"/>
  <c r="G180" i="56" l="1"/>
  <c r="J180" i="56" s="1"/>
  <c r="G387" i="56"/>
  <c r="J387" i="56" s="1"/>
  <c r="H320" i="56"/>
  <c r="E320" i="56"/>
  <c r="I320" i="56"/>
  <c r="F320" i="56"/>
  <c r="G327" i="56"/>
  <c r="J327" i="56" s="1"/>
  <c r="G375" i="56"/>
  <c r="J375" i="56" s="1"/>
  <c r="G321" i="56"/>
  <c r="J321" i="56" s="1"/>
  <c r="J433" i="56" l="1"/>
  <c r="H433" i="56"/>
  <c r="G433" i="56"/>
  <c r="F433" i="56"/>
  <c r="E433" i="56"/>
  <c r="G431" i="56"/>
  <c r="J431" i="56" s="1"/>
  <c r="I430" i="56"/>
  <c r="I429" i="56" s="1"/>
  <c r="H430" i="56"/>
  <c r="H429" i="56" s="1"/>
  <c r="F430" i="56"/>
  <c r="F429" i="56" s="1"/>
  <c r="E430" i="56"/>
  <c r="G428" i="56"/>
  <c r="J428" i="56" s="1"/>
  <c r="I427" i="56"/>
  <c r="H427" i="56"/>
  <c r="F427" i="56"/>
  <c r="E427" i="56"/>
  <c r="G426" i="56"/>
  <c r="J426" i="56" s="1"/>
  <c r="I425" i="56"/>
  <c r="H425" i="56"/>
  <c r="F425" i="56"/>
  <c r="E425" i="56"/>
  <c r="G424" i="56"/>
  <c r="J424" i="56" s="1"/>
  <c r="I423" i="56"/>
  <c r="H423" i="56"/>
  <c r="F423" i="56"/>
  <c r="E423" i="56"/>
  <c r="G422" i="56"/>
  <c r="J422" i="56" s="1"/>
  <c r="G421" i="56"/>
  <c r="J421" i="56" s="1"/>
  <c r="I420" i="56"/>
  <c r="I419" i="56" s="1"/>
  <c r="H420" i="56"/>
  <c r="H419" i="56" s="1"/>
  <c r="F420" i="56"/>
  <c r="F419" i="56" s="1"/>
  <c r="E420" i="56"/>
  <c r="G418" i="56"/>
  <c r="J418" i="56" s="1"/>
  <c r="G417" i="56"/>
  <c r="J417" i="56" s="1"/>
  <c r="I416" i="56"/>
  <c r="H416" i="56"/>
  <c r="F416" i="56"/>
  <c r="E416" i="56"/>
  <c r="G414" i="56"/>
  <c r="J414" i="56" s="1"/>
  <c r="I413" i="56"/>
  <c r="H413" i="56"/>
  <c r="F413" i="56"/>
  <c r="E413" i="56"/>
  <c r="G412" i="56"/>
  <c r="J412" i="56" s="1"/>
  <c r="I411" i="56"/>
  <c r="H411" i="56"/>
  <c r="F411" i="56"/>
  <c r="E411" i="56"/>
  <c r="G409" i="56"/>
  <c r="J409" i="56" s="1"/>
  <c r="G408" i="56"/>
  <c r="J408" i="56" s="1"/>
  <c r="I407" i="56"/>
  <c r="H407" i="56"/>
  <c r="F407" i="56"/>
  <c r="E407" i="56"/>
  <c r="G406" i="56"/>
  <c r="J406" i="56" s="1"/>
  <c r="G405" i="56"/>
  <c r="J405" i="56" s="1"/>
  <c r="G404" i="56"/>
  <c r="J404" i="56" s="1"/>
  <c r="G403" i="56"/>
  <c r="J403" i="56" s="1"/>
  <c r="G402" i="56"/>
  <c r="J402" i="56" s="1"/>
  <c r="G401" i="56"/>
  <c r="J401" i="56" s="1"/>
  <c r="G400" i="56"/>
  <c r="J400" i="56" s="1"/>
  <c r="G399" i="56"/>
  <c r="J399" i="56" s="1"/>
  <c r="I398" i="56"/>
  <c r="H398" i="56"/>
  <c r="F398" i="56"/>
  <c r="E398" i="56"/>
  <c r="G397" i="56"/>
  <c r="J397" i="56" s="1"/>
  <c r="G396" i="56"/>
  <c r="J396" i="56" s="1"/>
  <c r="G395" i="56"/>
  <c r="J395" i="56" s="1"/>
  <c r="J393" i="56"/>
  <c r="G376" i="56"/>
  <c r="J373" i="56"/>
  <c r="J372" i="56" s="1"/>
  <c r="G368" i="56"/>
  <c r="J368" i="56" s="1"/>
  <c r="I366" i="56"/>
  <c r="I365" i="56" s="1"/>
  <c r="H366" i="56"/>
  <c r="H365" i="56" s="1"/>
  <c r="F366" i="56"/>
  <c r="F365" i="56" s="1"/>
  <c r="G363" i="56"/>
  <c r="J363" i="56" s="1"/>
  <c r="G362" i="56"/>
  <c r="J362" i="56" s="1"/>
  <c r="G361" i="56"/>
  <c r="J361" i="56" s="1"/>
  <c r="I360" i="56"/>
  <c r="I359" i="56" s="1"/>
  <c r="H360" i="56"/>
  <c r="H359" i="56" s="1"/>
  <c r="F360" i="56"/>
  <c r="F359" i="56" s="1"/>
  <c r="E360" i="56"/>
  <c r="E359" i="56" s="1"/>
  <c r="G358" i="56"/>
  <c r="J358" i="56" s="1"/>
  <c r="G357" i="56"/>
  <c r="J357" i="56" s="1"/>
  <c r="G356" i="56"/>
  <c r="J356" i="56" s="1"/>
  <c r="G355" i="56"/>
  <c r="J355" i="56" s="1"/>
  <c r="I354" i="56"/>
  <c r="I353" i="56" s="1"/>
  <c r="H354" i="56"/>
  <c r="H353" i="56" s="1"/>
  <c r="F354" i="56"/>
  <c r="F353" i="56" s="1"/>
  <c r="E354" i="56"/>
  <c r="E353" i="56" s="1"/>
  <c r="G352" i="56"/>
  <c r="J352" i="56" s="1"/>
  <c r="I351" i="56"/>
  <c r="H351" i="56"/>
  <c r="F351" i="56"/>
  <c r="E351" i="56"/>
  <c r="G349" i="56"/>
  <c r="G347" i="56"/>
  <c r="J347" i="56" s="1"/>
  <c r="G345" i="56"/>
  <c r="J345" i="56" s="1"/>
  <c r="I344" i="56"/>
  <c r="H344" i="56"/>
  <c r="F344" i="56"/>
  <c r="E344" i="56"/>
  <c r="G343" i="56"/>
  <c r="J343" i="56" s="1"/>
  <c r="I342" i="56"/>
  <c r="H342" i="56"/>
  <c r="F342" i="56"/>
  <c r="E342" i="56"/>
  <c r="G339" i="56"/>
  <c r="J339" i="56" s="1"/>
  <c r="G336" i="56"/>
  <c r="J336" i="56" s="1"/>
  <c r="I335" i="56"/>
  <c r="H335" i="56"/>
  <c r="F335" i="56"/>
  <c r="E335" i="56"/>
  <c r="G334" i="56"/>
  <c r="J334" i="56" s="1"/>
  <c r="G333" i="56"/>
  <c r="J333" i="56" s="1"/>
  <c r="I332" i="56"/>
  <c r="H332" i="56"/>
  <c r="F332" i="56"/>
  <c r="E332" i="56"/>
  <c r="J331" i="56"/>
  <c r="G325" i="56"/>
  <c r="J325" i="56" s="1"/>
  <c r="G324" i="56"/>
  <c r="J317" i="56"/>
  <c r="J315" i="56"/>
  <c r="G313" i="56"/>
  <c r="J313" i="56" s="1"/>
  <c r="I312" i="56"/>
  <c r="I309" i="56" s="1"/>
  <c r="H312" i="56"/>
  <c r="H309" i="56" s="1"/>
  <c r="F312" i="56"/>
  <c r="F309" i="56" s="1"/>
  <c r="E312" i="56"/>
  <c r="E309" i="56" s="1"/>
  <c r="G307" i="56"/>
  <c r="J307" i="56" s="1"/>
  <c r="I306" i="56"/>
  <c r="H306" i="56"/>
  <c r="F306" i="56"/>
  <c r="E306" i="56"/>
  <c r="G305" i="56"/>
  <c r="J305" i="56" s="1"/>
  <c r="G304" i="56"/>
  <c r="J304" i="56" s="1"/>
  <c r="I303" i="56"/>
  <c r="H303" i="56"/>
  <c r="F303" i="56"/>
  <c r="E303" i="56"/>
  <c r="G302" i="56"/>
  <c r="J302" i="56" s="1"/>
  <c r="G301" i="56"/>
  <c r="J301" i="56" s="1"/>
  <c r="G300" i="56"/>
  <c r="J300" i="56" s="1"/>
  <c r="G299" i="56"/>
  <c r="J299" i="56" s="1"/>
  <c r="I298" i="56"/>
  <c r="H298" i="56"/>
  <c r="F298" i="56"/>
  <c r="E298" i="56"/>
  <c r="E290" i="56" s="1"/>
  <c r="G297" i="56"/>
  <c r="J297" i="56" s="1"/>
  <c r="G295" i="56"/>
  <c r="J295" i="56" s="1"/>
  <c r="G296" i="56"/>
  <c r="J296" i="56" s="1"/>
  <c r="G294" i="56"/>
  <c r="J294" i="56" s="1"/>
  <c r="G293" i="56"/>
  <c r="J293" i="56" s="1"/>
  <c r="G292" i="56"/>
  <c r="J292" i="56" s="1"/>
  <c r="I291" i="56"/>
  <c r="H291" i="56"/>
  <c r="G289" i="56"/>
  <c r="J289" i="56" s="1"/>
  <c r="G288" i="56"/>
  <c r="J288" i="56" s="1"/>
  <c r="G287" i="56"/>
  <c r="J287" i="56" s="1"/>
  <c r="G286" i="56"/>
  <c r="J286" i="56" s="1"/>
  <c r="I285" i="56"/>
  <c r="H285" i="56"/>
  <c r="F285" i="56"/>
  <c r="E285" i="56"/>
  <c r="G283" i="56"/>
  <c r="J283" i="56" s="1"/>
  <c r="G282" i="56"/>
  <c r="J282" i="56" s="1"/>
  <c r="G281" i="56"/>
  <c r="J281" i="56" s="1"/>
  <c r="G280" i="56"/>
  <c r="J280" i="56" s="1"/>
  <c r="J279" i="56"/>
  <c r="I278" i="56"/>
  <c r="H278" i="56"/>
  <c r="F278" i="56"/>
  <c r="E278" i="56"/>
  <c r="G277" i="56"/>
  <c r="J277" i="56" s="1"/>
  <c r="G276" i="56"/>
  <c r="J276" i="56" s="1"/>
  <c r="J275" i="56"/>
  <c r="I274" i="56"/>
  <c r="H274" i="56"/>
  <c r="F274" i="56"/>
  <c r="E274" i="56"/>
  <c r="G273" i="56"/>
  <c r="J273" i="56" s="1"/>
  <c r="G272" i="56"/>
  <c r="J272" i="56" s="1"/>
  <c r="G271" i="56"/>
  <c r="J271" i="56" s="1"/>
  <c r="G270" i="56"/>
  <c r="J270" i="56" s="1"/>
  <c r="J269" i="56"/>
  <c r="I268" i="56"/>
  <c r="H268" i="56"/>
  <c r="F268" i="56"/>
  <c r="E268" i="56"/>
  <c r="G267" i="56"/>
  <c r="J267" i="56" s="1"/>
  <c r="G264" i="56"/>
  <c r="J264" i="56" s="1"/>
  <c r="G263" i="56"/>
  <c r="J263" i="56" s="1"/>
  <c r="G262" i="56"/>
  <c r="J262" i="56" s="1"/>
  <c r="G260" i="56"/>
  <c r="J260" i="56" s="1"/>
  <c r="J258" i="56"/>
  <c r="I257" i="56"/>
  <c r="H257" i="56"/>
  <c r="F257" i="56"/>
  <c r="E257" i="56"/>
  <c r="J256" i="56"/>
  <c r="I255" i="56"/>
  <c r="H255" i="56"/>
  <c r="F255" i="56"/>
  <c r="E255" i="56"/>
  <c r="G250" i="56"/>
  <c r="J250" i="56" s="1"/>
  <c r="G249" i="56"/>
  <c r="J249" i="56" s="1"/>
  <c r="I248" i="56"/>
  <c r="H248" i="56"/>
  <c r="F248" i="56"/>
  <c r="E248" i="56"/>
  <c r="G247" i="56"/>
  <c r="J247" i="56" s="1"/>
  <c r="G246" i="56"/>
  <c r="J246" i="56" s="1"/>
  <c r="I245" i="56"/>
  <c r="H245" i="56"/>
  <c r="F245" i="56"/>
  <c r="E245" i="56"/>
  <c r="G244" i="56"/>
  <c r="J244" i="56" s="1"/>
  <c r="G242" i="56"/>
  <c r="J242" i="56" s="1"/>
  <c r="I241" i="56"/>
  <c r="H241" i="56"/>
  <c r="F241" i="56"/>
  <c r="E241" i="56"/>
  <c r="G240" i="56"/>
  <c r="J240" i="56" s="1"/>
  <c r="G239" i="56"/>
  <c r="J239" i="56" s="1"/>
  <c r="G236" i="56"/>
  <c r="J236" i="56" s="1"/>
  <c r="G232" i="56"/>
  <c r="J232" i="56" s="1"/>
  <c r="J231" i="56"/>
  <c r="G224" i="56"/>
  <c r="J224" i="56" s="1"/>
  <c r="I223" i="56"/>
  <c r="H223" i="56"/>
  <c r="F223" i="56"/>
  <c r="E223" i="56"/>
  <c r="G222" i="56"/>
  <c r="J222" i="56" s="1"/>
  <c r="I221" i="56"/>
  <c r="H221" i="56"/>
  <c r="F221" i="56"/>
  <c r="E221" i="56"/>
  <c r="G220" i="56"/>
  <c r="J220" i="56" s="1"/>
  <c r="I219" i="56"/>
  <c r="H219" i="56"/>
  <c r="F219" i="56"/>
  <c r="E219" i="56"/>
  <c r="G217" i="56"/>
  <c r="J217" i="56" s="1"/>
  <c r="G215" i="56"/>
  <c r="J215" i="56" s="1"/>
  <c r="I214" i="56"/>
  <c r="H214" i="56"/>
  <c r="F214" i="56"/>
  <c r="E214" i="56"/>
  <c r="G213" i="56"/>
  <c r="J213" i="56" s="1"/>
  <c r="G212" i="56"/>
  <c r="J212" i="56" s="1"/>
  <c r="I211" i="56"/>
  <c r="H211" i="56"/>
  <c r="F211" i="56"/>
  <c r="E211" i="56"/>
  <c r="J210" i="56"/>
  <c r="J207" i="56"/>
  <c r="I203" i="56"/>
  <c r="H203" i="56"/>
  <c r="F203" i="56"/>
  <c r="E203" i="56"/>
  <c r="G202" i="56"/>
  <c r="J202" i="56" s="1"/>
  <c r="G201" i="56"/>
  <c r="J201" i="56" s="1"/>
  <c r="I200" i="56"/>
  <c r="H200" i="56"/>
  <c r="F200" i="56"/>
  <c r="E200" i="56"/>
  <c r="J195" i="56"/>
  <c r="G194" i="56"/>
  <c r="J194" i="56" s="1"/>
  <c r="I193" i="56"/>
  <c r="H193" i="56"/>
  <c r="F193" i="56"/>
  <c r="E193" i="56"/>
  <c r="J186" i="56"/>
  <c r="I185" i="56"/>
  <c r="H185" i="56"/>
  <c r="F185" i="56"/>
  <c r="E185" i="56"/>
  <c r="G183" i="56"/>
  <c r="J183" i="56" s="1"/>
  <c r="G182" i="56"/>
  <c r="J182" i="56" s="1"/>
  <c r="G179" i="56"/>
  <c r="J179" i="56" s="1"/>
  <c r="I178" i="56"/>
  <c r="H178" i="56"/>
  <c r="F178" i="56"/>
  <c r="E178" i="56"/>
  <c r="G177" i="56"/>
  <c r="J177" i="56" s="1"/>
  <c r="I176" i="56"/>
  <c r="H176" i="56"/>
  <c r="F176" i="56"/>
  <c r="E176" i="56"/>
  <c r="G175" i="56"/>
  <c r="J175" i="56" s="1"/>
  <c r="I174" i="56"/>
  <c r="H174" i="56"/>
  <c r="F174" i="56"/>
  <c r="E174" i="56"/>
  <c r="G173" i="56"/>
  <c r="J173" i="56" s="1"/>
  <c r="I172" i="56"/>
  <c r="H172" i="56"/>
  <c r="F172" i="56"/>
  <c r="E172" i="56"/>
  <c r="G169" i="56"/>
  <c r="J169" i="56" s="1"/>
  <c r="G164" i="56"/>
  <c r="J164" i="56" s="1"/>
  <c r="G163" i="56"/>
  <c r="J163" i="56" s="1"/>
  <c r="I162" i="56"/>
  <c r="H162" i="56"/>
  <c r="F162" i="56"/>
  <c r="E162" i="56"/>
  <c r="G161" i="56"/>
  <c r="J161" i="56" s="1"/>
  <c r="I160" i="56"/>
  <c r="H160" i="56"/>
  <c r="F160" i="56"/>
  <c r="E160" i="56"/>
  <c r="G159" i="56"/>
  <c r="J159" i="56" s="1"/>
  <c r="G157" i="56"/>
  <c r="J157" i="56" s="1"/>
  <c r="J156" i="56"/>
  <c r="I155" i="56"/>
  <c r="H155" i="56"/>
  <c r="F155" i="56"/>
  <c r="E155" i="56"/>
  <c r="G152" i="56"/>
  <c r="J152" i="56" s="1"/>
  <c r="G151" i="56"/>
  <c r="J151" i="56" s="1"/>
  <c r="I150" i="56"/>
  <c r="H150" i="56"/>
  <c r="F150" i="56"/>
  <c r="E150" i="56"/>
  <c r="G149" i="56"/>
  <c r="J149" i="56" s="1"/>
  <c r="I148" i="56"/>
  <c r="H148" i="56"/>
  <c r="F148" i="56"/>
  <c r="E148" i="56"/>
  <c r="G147" i="56"/>
  <c r="J147" i="56" s="1"/>
  <c r="G145" i="56"/>
  <c r="G140" i="56"/>
  <c r="J140" i="56" s="1"/>
  <c r="J138" i="56"/>
  <c r="J131" i="56"/>
  <c r="G125" i="56"/>
  <c r="J125" i="56" s="1"/>
  <c r="G124" i="56"/>
  <c r="J124" i="56" s="1"/>
  <c r="G123" i="56"/>
  <c r="J123" i="56" s="1"/>
  <c r="G117" i="56"/>
  <c r="I115" i="56"/>
  <c r="H115" i="56"/>
  <c r="F115" i="56"/>
  <c r="E115" i="56"/>
  <c r="G114" i="56"/>
  <c r="J114" i="56" s="1"/>
  <c r="F112" i="56"/>
  <c r="I112" i="56"/>
  <c r="I111" i="56" s="1"/>
  <c r="H112" i="56"/>
  <c r="H111" i="56" s="1"/>
  <c r="E112" i="56"/>
  <c r="E111" i="56" s="1"/>
  <c r="G110" i="56"/>
  <c r="J110" i="56" s="1"/>
  <c r="I109" i="56"/>
  <c r="H109" i="56"/>
  <c r="F109" i="56"/>
  <c r="E109" i="56"/>
  <c r="G106" i="56"/>
  <c r="J106" i="56" s="1"/>
  <c r="J105" i="56"/>
  <c r="I104" i="56"/>
  <c r="H104" i="56"/>
  <c r="F104" i="56"/>
  <c r="E104" i="56"/>
  <c r="G103" i="56"/>
  <c r="J103" i="56" s="1"/>
  <c r="I102" i="56"/>
  <c r="H102" i="56"/>
  <c r="F102" i="56"/>
  <c r="E102" i="56"/>
  <c r="G100" i="56"/>
  <c r="J100" i="56" s="1"/>
  <c r="G99" i="56"/>
  <c r="J99" i="56" s="1"/>
  <c r="G98" i="56"/>
  <c r="J98" i="56" s="1"/>
  <c r="I97" i="56"/>
  <c r="H97" i="56"/>
  <c r="F97" i="56"/>
  <c r="E97" i="56"/>
  <c r="J95" i="56"/>
  <c r="G92" i="56"/>
  <c r="J92" i="56" s="1"/>
  <c r="G90" i="56"/>
  <c r="G88" i="56"/>
  <c r="J88" i="56" s="1"/>
  <c r="G86" i="56"/>
  <c r="J86" i="56" s="1"/>
  <c r="G85" i="56"/>
  <c r="J85" i="56" s="1"/>
  <c r="G84" i="56"/>
  <c r="J84" i="56" s="1"/>
  <c r="I83" i="56"/>
  <c r="H83" i="56"/>
  <c r="J80" i="56"/>
  <c r="G78" i="56"/>
  <c r="J78" i="56" s="1"/>
  <c r="G76" i="56"/>
  <c r="G75" i="56"/>
  <c r="J75" i="56" s="1"/>
  <c r="I74" i="56"/>
  <c r="I73" i="56" s="1"/>
  <c r="H74" i="56"/>
  <c r="H73" i="56" s="1"/>
  <c r="F74" i="56"/>
  <c r="F73" i="56" s="1"/>
  <c r="E74" i="56"/>
  <c r="E73" i="56" s="1"/>
  <c r="G72" i="56"/>
  <c r="J72" i="56" s="1"/>
  <c r="G71" i="56"/>
  <c r="J71" i="56" s="1"/>
  <c r="G70" i="56"/>
  <c r="J70" i="56" s="1"/>
  <c r="I69" i="56"/>
  <c r="H69" i="56"/>
  <c r="F69" i="56"/>
  <c r="E69" i="56"/>
  <c r="J66" i="56"/>
  <c r="J65" i="56"/>
  <c r="I64" i="56"/>
  <c r="F64" i="56"/>
  <c r="J62" i="56"/>
  <c r="G61" i="56"/>
  <c r="J61" i="56" s="1"/>
  <c r="G60" i="56"/>
  <c r="J60" i="56" s="1"/>
  <c r="G59" i="56"/>
  <c r="J59" i="56" s="1"/>
  <c r="I58" i="56"/>
  <c r="H58" i="56"/>
  <c r="E58" i="56"/>
  <c r="G52" i="56"/>
  <c r="J52" i="56" s="1"/>
  <c r="G51" i="56"/>
  <c r="J51" i="56" s="1"/>
  <c r="I50" i="56"/>
  <c r="H50" i="56"/>
  <c r="G48" i="56"/>
  <c r="I46" i="56"/>
  <c r="H46" i="56"/>
  <c r="F46" i="56"/>
  <c r="E46" i="56"/>
  <c r="G45" i="56"/>
  <c r="J45" i="56" s="1"/>
  <c r="I44" i="56"/>
  <c r="H44" i="56"/>
  <c r="F44" i="56"/>
  <c r="E44" i="56"/>
  <c r="G43" i="56"/>
  <c r="J43" i="56" s="1"/>
  <c r="G42" i="56"/>
  <c r="J42" i="56" s="1"/>
  <c r="G40" i="56"/>
  <c r="J40" i="56" s="1"/>
  <c r="G38" i="56"/>
  <c r="J38" i="56" s="1"/>
  <c r="G36" i="56"/>
  <c r="J36" i="56" s="1"/>
  <c r="G35" i="56"/>
  <c r="J35" i="56" s="1"/>
  <c r="J34" i="56"/>
  <c r="E33" i="56"/>
  <c r="G31" i="56"/>
  <c r="J31" i="56" s="1"/>
  <c r="G30" i="56"/>
  <c r="J30" i="56" s="1"/>
  <c r="I29" i="56"/>
  <c r="H29" i="56"/>
  <c r="F29" i="56"/>
  <c r="E29" i="56"/>
  <c r="G28" i="56"/>
  <c r="J28" i="56" s="1"/>
  <c r="G27" i="56"/>
  <c r="J27" i="56" s="1"/>
  <c r="J25" i="56"/>
  <c r="G24" i="56"/>
  <c r="J24" i="56" s="1"/>
  <c r="I23" i="56"/>
  <c r="H23" i="56"/>
  <c r="F23" i="56"/>
  <c r="E23" i="56"/>
  <c r="G22" i="56"/>
  <c r="J22" i="56" s="1"/>
  <c r="G20" i="56"/>
  <c r="J20" i="56" s="1"/>
  <c r="G19" i="56"/>
  <c r="J19" i="56" s="1"/>
  <c r="I18" i="56"/>
  <c r="I16" i="56" s="1"/>
  <c r="H18" i="56"/>
  <c r="H16" i="56" s="1"/>
  <c r="F18" i="56"/>
  <c r="E18" i="56"/>
  <c r="E16" i="56" s="1"/>
  <c r="G17" i="56"/>
  <c r="J17" i="56" s="1"/>
  <c r="J15" i="56"/>
  <c r="G14" i="56"/>
  <c r="J14" i="56" s="1"/>
  <c r="I13" i="56"/>
  <c r="I12" i="56" s="1"/>
  <c r="H13" i="56"/>
  <c r="H12" i="56" s="1"/>
  <c r="F13" i="56"/>
  <c r="F12" i="56" s="1"/>
  <c r="H154" i="56" l="1"/>
  <c r="F184" i="56"/>
  <c r="E133" i="56"/>
  <c r="J349" i="56"/>
  <c r="J348" i="56" s="1"/>
  <c r="G348" i="56"/>
  <c r="I184" i="56"/>
  <c r="F154" i="56"/>
  <c r="I154" i="56"/>
  <c r="E184" i="56"/>
  <c r="H184" i="56"/>
  <c r="J145" i="56"/>
  <c r="G144" i="56"/>
  <c r="J144" i="56" s="1"/>
  <c r="J135" i="56"/>
  <c r="G134" i="56"/>
  <c r="J134" i="56" s="1"/>
  <c r="J117" i="56"/>
  <c r="G116" i="56"/>
  <c r="J116" i="56" s="1"/>
  <c r="J90" i="56"/>
  <c r="G89" i="56"/>
  <c r="J89" i="56" s="1"/>
  <c r="J48" i="56"/>
  <c r="J47" i="56" s="1"/>
  <c r="G47" i="56"/>
  <c r="F101" i="56"/>
  <c r="I101" i="56"/>
  <c r="E101" i="56"/>
  <c r="E54" i="56"/>
  <c r="E216" i="56"/>
  <c r="H252" i="56"/>
  <c r="H101" i="56"/>
  <c r="I252" i="56"/>
  <c r="F252" i="56"/>
  <c r="E252" i="56"/>
  <c r="E79" i="56"/>
  <c r="E259" i="56"/>
  <c r="F338" i="56"/>
  <c r="E338" i="56"/>
  <c r="E243" i="56"/>
  <c r="H338" i="56"/>
  <c r="E206" i="56"/>
  <c r="I338" i="56"/>
  <c r="G384" i="56"/>
  <c r="J384" i="56" s="1"/>
  <c r="G381" i="56"/>
  <c r="J381" i="56" s="1"/>
  <c r="G367" i="56"/>
  <c r="J367" i="56" s="1"/>
  <c r="G33" i="56"/>
  <c r="J33" i="56" s="1"/>
  <c r="E32" i="56"/>
  <c r="G32" i="56" s="1"/>
  <c r="J32" i="56" s="1"/>
  <c r="J324" i="56"/>
  <c r="G323" i="56"/>
  <c r="J323" i="56" s="1"/>
  <c r="J376" i="56"/>
  <c r="G332" i="56"/>
  <c r="J332" i="56" s="1"/>
  <c r="G58" i="56"/>
  <c r="J58" i="56" s="1"/>
  <c r="G64" i="56"/>
  <c r="J64" i="56" s="1"/>
  <c r="J235" i="56"/>
  <c r="E410" i="56"/>
  <c r="I37" i="56"/>
  <c r="H133" i="56"/>
  <c r="G219" i="56"/>
  <c r="J219" i="56" s="1"/>
  <c r="G261" i="56"/>
  <c r="J261" i="56" s="1"/>
  <c r="G298" i="56"/>
  <c r="J298" i="56" s="1"/>
  <c r="E329" i="56"/>
  <c r="H329" i="56"/>
  <c r="H37" i="56"/>
  <c r="G221" i="56"/>
  <c r="J221" i="56" s="1"/>
  <c r="I234" i="56"/>
  <c r="G306" i="56"/>
  <c r="J306" i="56" s="1"/>
  <c r="F410" i="56"/>
  <c r="F290" i="56"/>
  <c r="I329" i="56"/>
  <c r="H415" i="56"/>
  <c r="H259" i="56"/>
  <c r="G18" i="56"/>
  <c r="J18" i="56" s="1"/>
  <c r="G109" i="56"/>
  <c r="J109" i="56" s="1"/>
  <c r="I410" i="56"/>
  <c r="G320" i="56"/>
  <c r="J320" i="56" s="1"/>
  <c r="G50" i="56"/>
  <c r="J50" i="56" s="1"/>
  <c r="G102" i="56"/>
  <c r="J102" i="56" s="1"/>
  <c r="G160" i="56"/>
  <c r="J160" i="56" s="1"/>
  <c r="G425" i="56"/>
  <c r="J425" i="56" s="1"/>
  <c r="G69" i="56"/>
  <c r="J69" i="56" s="1"/>
  <c r="G83" i="56"/>
  <c r="J83" i="56" s="1"/>
  <c r="I171" i="56"/>
  <c r="E284" i="56"/>
  <c r="G312" i="56"/>
  <c r="J312" i="56" s="1"/>
  <c r="G335" i="56"/>
  <c r="J335" i="56" s="1"/>
  <c r="G360" i="56"/>
  <c r="J360" i="56" s="1"/>
  <c r="G413" i="56"/>
  <c r="J413" i="56" s="1"/>
  <c r="I54" i="56"/>
  <c r="H171" i="56"/>
  <c r="H290" i="56"/>
  <c r="H284" i="56" s="1"/>
  <c r="F216" i="56"/>
  <c r="I290" i="56"/>
  <c r="I284" i="56" s="1"/>
  <c r="G423" i="56"/>
  <c r="J423" i="56" s="1"/>
  <c r="G211" i="56"/>
  <c r="J211" i="56" s="1"/>
  <c r="G223" i="56"/>
  <c r="J223" i="56" s="1"/>
  <c r="I243" i="56"/>
  <c r="G257" i="56"/>
  <c r="J257" i="56" s="1"/>
  <c r="G407" i="56"/>
  <c r="J407" i="56" s="1"/>
  <c r="G411" i="56"/>
  <c r="J411" i="56" s="1"/>
  <c r="G427" i="56"/>
  <c r="J427" i="56" s="1"/>
  <c r="G353" i="56"/>
  <c r="J353" i="56" s="1"/>
  <c r="G150" i="56"/>
  <c r="J150" i="56" s="1"/>
  <c r="G162" i="56"/>
  <c r="J162" i="56" s="1"/>
  <c r="G303" i="56"/>
  <c r="J303" i="56" s="1"/>
  <c r="G344" i="56"/>
  <c r="J344" i="56" s="1"/>
  <c r="G13" i="56"/>
  <c r="J13" i="56" s="1"/>
  <c r="F16" i="56"/>
  <c r="G16" i="56" s="1"/>
  <c r="J16" i="56" s="1"/>
  <c r="I21" i="56"/>
  <c r="G55" i="56"/>
  <c r="J55" i="56" s="1"/>
  <c r="G127" i="56"/>
  <c r="J127" i="56" s="1"/>
  <c r="G178" i="56"/>
  <c r="J178" i="56" s="1"/>
  <c r="G203" i="56"/>
  <c r="E234" i="56"/>
  <c r="H243" i="56"/>
  <c r="G278" i="56"/>
  <c r="J278" i="56" s="1"/>
  <c r="G354" i="56"/>
  <c r="J354" i="56" s="1"/>
  <c r="G185" i="56"/>
  <c r="I216" i="56"/>
  <c r="G241" i="56"/>
  <c r="J241" i="56" s="1"/>
  <c r="H79" i="56"/>
  <c r="G176" i="56"/>
  <c r="J176" i="56" s="1"/>
  <c r="H216" i="56"/>
  <c r="I79" i="56"/>
  <c r="G115" i="56"/>
  <c r="J115" i="56" s="1"/>
  <c r="H234" i="56"/>
  <c r="G398" i="56"/>
  <c r="J398" i="56" s="1"/>
  <c r="I133" i="56"/>
  <c r="F415" i="56"/>
  <c r="J330" i="56"/>
  <c r="F329" i="56"/>
  <c r="I259" i="56"/>
  <c r="F259" i="56"/>
  <c r="G274" i="56"/>
  <c r="J274" i="56" s="1"/>
  <c r="G268" i="56"/>
  <c r="J268" i="56" s="1"/>
  <c r="F243" i="56"/>
  <c r="I206" i="56"/>
  <c r="G214" i="56"/>
  <c r="J214" i="56" s="1"/>
  <c r="H206" i="56"/>
  <c r="F206" i="56"/>
  <c r="J203" i="56"/>
  <c r="G200" i="56"/>
  <c r="J200" i="56" s="1"/>
  <c r="G193" i="56"/>
  <c r="J193" i="56" s="1"/>
  <c r="F171" i="56"/>
  <c r="E171" i="56"/>
  <c r="G174" i="56"/>
  <c r="J174" i="56" s="1"/>
  <c r="G158" i="56"/>
  <c r="J158" i="56" s="1"/>
  <c r="G155" i="56"/>
  <c r="J155" i="56" s="1"/>
  <c r="G148" i="56"/>
  <c r="J148" i="56" s="1"/>
  <c r="G104" i="56"/>
  <c r="J104" i="56" s="1"/>
  <c r="F79" i="56"/>
  <c r="G97" i="56"/>
  <c r="J97" i="56" s="1"/>
  <c r="G73" i="56"/>
  <c r="J73" i="56" s="1"/>
  <c r="G74" i="56"/>
  <c r="F54" i="56"/>
  <c r="H54" i="56"/>
  <c r="F37" i="56"/>
  <c r="G44" i="56"/>
  <c r="J44" i="56" s="1"/>
  <c r="E37" i="56"/>
  <c r="G39" i="56"/>
  <c r="J39" i="56" s="1"/>
  <c r="H21" i="56"/>
  <c r="G23" i="56"/>
  <c r="J23" i="56" s="1"/>
  <c r="F21" i="56"/>
  <c r="E21" i="56"/>
  <c r="F111" i="56"/>
  <c r="G111" i="56" s="1"/>
  <c r="J111" i="56" s="1"/>
  <c r="G112" i="56"/>
  <c r="J112" i="56" s="1"/>
  <c r="G248" i="56"/>
  <c r="J248" i="56" s="1"/>
  <c r="G29" i="56"/>
  <c r="J29" i="56" s="1"/>
  <c r="J76" i="56"/>
  <c r="J74" i="56" s="1"/>
  <c r="J113" i="56"/>
  <c r="G172" i="56"/>
  <c r="J172" i="56" s="1"/>
  <c r="G291" i="56"/>
  <c r="J291" i="56" s="1"/>
  <c r="G46" i="56"/>
  <c r="J46" i="56" s="1"/>
  <c r="F133" i="56"/>
  <c r="G255" i="56"/>
  <c r="J255" i="56" s="1"/>
  <c r="G285" i="56"/>
  <c r="J285" i="56" s="1"/>
  <c r="G416" i="56"/>
  <c r="J416" i="56" s="1"/>
  <c r="G245" i="56"/>
  <c r="J245" i="56" s="1"/>
  <c r="E12" i="56"/>
  <c r="E154" i="56"/>
  <c r="F234" i="56"/>
  <c r="G359" i="56"/>
  <c r="J359" i="56" s="1"/>
  <c r="E366" i="56"/>
  <c r="E365" i="56" s="1"/>
  <c r="G342" i="56"/>
  <c r="J342" i="56" s="1"/>
  <c r="G346" i="56"/>
  <c r="J346" i="56" s="1"/>
  <c r="G351" i="56"/>
  <c r="J351" i="56" s="1"/>
  <c r="H410" i="56"/>
  <c r="I415" i="56"/>
  <c r="G420" i="56"/>
  <c r="J420" i="56" s="1"/>
  <c r="E419" i="56"/>
  <c r="G419" i="56" s="1"/>
  <c r="J419" i="56" s="1"/>
  <c r="G430" i="56"/>
  <c r="J430" i="56" s="1"/>
  <c r="E429" i="56"/>
  <c r="G429" i="56" s="1"/>
  <c r="J429" i="56" s="1"/>
  <c r="E153" i="56" l="1"/>
  <c r="H153" i="56"/>
  <c r="F153" i="56"/>
  <c r="J185" i="56"/>
  <c r="J184" i="56" s="1"/>
  <c r="G184" i="56"/>
  <c r="I153" i="56"/>
  <c r="G338" i="56"/>
  <c r="J338" i="56" s="1"/>
  <c r="E308" i="56"/>
  <c r="E11" i="56"/>
  <c r="F308" i="56"/>
  <c r="I308" i="56"/>
  <c r="G326" i="56"/>
  <c r="J326" i="56" s="1"/>
  <c r="H308" i="56"/>
  <c r="G329" i="56"/>
  <c r="J329" i="56" s="1"/>
  <c r="G410" i="56"/>
  <c r="J410" i="56" s="1"/>
  <c r="G101" i="56"/>
  <c r="J101" i="56" s="1"/>
  <c r="H11" i="56"/>
  <c r="G259" i="56"/>
  <c r="J259" i="56" s="1"/>
  <c r="I11" i="56"/>
  <c r="G234" i="56"/>
  <c r="J234" i="56" s="1"/>
  <c r="G290" i="56"/>
  <c r="J290" i="56" s="1"/>
  <c r="I53" i="56"/>
  <c r="G216" i="56"/>
  <c r="J216" i="56" s="1"/>
  <c r="H364" i="56"/>
  <c r="F284" i="56"/>
  <c r="G284" i="56" s="1"/>
  <c r="J284" i="56" s="1"/>
  <c r="G252" i="56"/>
  <c r="J252" i="56" s="1"/>
  <c r="G79" i="56"/>
  <c r="J79" i="56" s="1"/>
  <c r="G243" i="56"/>
  <c r="J243" i="56" s="1"/>
  <c r="G54" i="56"/>
  <c r="J54" i="56" s="1"/>
  <c r="I364" i="56"/>
  <c r="F11" i="56"/>
  <c r="F364" i="56"/>
  <c r="G309" i="56"/>
  <c r="J309" i="56" s="1"/>
  <c r="G206" i="56"/>
  <c r="J206" i="56" s="1"/>
  <c r="G171" i="56"/>
  <c r="J171" i="56" s="1"/>
  <c r="G133" i="56"/>
  <c r="J133" i="56" s="1"/>
  <c r="F53" i="56"/>
  <c r="H53" i="56"/>
  <c r="E53" i="56"/>
  <c r="G37" i="56"/>
  <c r="J37" i="56" s="1"/>
  <c r="G21" i="56"/>
  <c r="J21" i="56" s="1"/>
  <c r="G154" i="56"/>
  <c r="E415" i="56"/>
  <c r="G415" i="56" s="1"/>
  <c r="J415" i="56" s="1"/>
  <c r="G366" i="56"/>
  <c r="G12" i="56"/>
  <c r="J12" i="56" s="1"/>
  <c r="J366" i="56" l="1"/>
  <c r="J365" i="56" s="1"/>
  <c r="G365" i="56"/>
  <c r="G153" i="56"/>
  <c r="J154" i="56"/>
  <c r="J153" i="56" s="1"/>
  <c r="F432" i="56"/>
  <c r="G308" i="56"/>
  <c r="J308" i="56" s="1"/>
  <c r="I432" i="56"/>
  <c r="H432" i="56"/>
  <c r="G53" i="56"/>
  <c r="J53" i="56" s="1"/>
  <c r="G11" i="56"/>
  <c r="J11" i="56" s="1"/>
  <c r="E364" i="56"/>
  <c r="G364" i="56" s="1"/>
  <c r="J364" i="56" s="1"/>
  <c r="E432" i="56" l="1"/>
  <c r="G432" i="56" l="1"/>
  <c r="J432" i="56" s="1"/>
</calcChain>
</file>

<file path=xl/sharedStrings.xml><?xml version="1.0" encoding="utf-8"?>
<sst xmlns="http://schemas.openxmlformats.org/spreadsheetml/2006/main" count="3539" uniqueCount="412">
  <si>
    <t>Modificado</t>
  </si>
  <si>
    <t>Devengado</t>
  </si>
  <si>
    <t>Concepto</t>
  </si>
  <si>
    <t>Aprobado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</si>
  <si>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</si>
  <si>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</si>
  <si>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</si>
  <si>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</si>
  <si>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</si>
  <si>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</si>
  <si>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</si>
  <si>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</si>
  <si>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</si>
  <si>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</si>
  <si>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</si>
  <si>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</si>
  <si>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</si>
  <si>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</si>
  <si>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</si>
  <si>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</si>
  <si>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</si>
  <si>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</si>
  <si>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</si>
  <si>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</si>
  <si>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</si>
  <si>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Traslado y Viáticos</t>
  </si>
  <si>
    <t>Otros Servicios Generales</t>
  </si>
  <si>
    <t>Transferencias, Asignaciones, Subsidios y Otras Ayudas</t>
  </si>
  <si>
    <t>Subsidios y Subvenciones</t>
  </si>
  <si>
    <t>Ayudas Sociales</t>
  </si>
  <si>
    <t>Pensiones y Jubilaciones</t>
  </si>
  <si>
    <t>Donativos</t>
  </si>
  <si>
    <t>Bienes Muebles, Inmuebles e Intangibles</t>
  </si>
  <si>
    <t>Mobiliario y Equipo de Administración</t>
  </si>
  <si>
    <t>Mobiliario y Equipo Educacional y Recreativo</t>
  </si>
  <si>
    <t>Vehículos y Equipo de Transporte</t>
  </si>
  <si>
    <t>Equipo de Defensa y Seguridad</t>
  </si>
  <si>
    <t>Maquinaria, Otros Equipos y Herramientas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</si>
  <si>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</si>
  <si>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</si>
  <si>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</si>
  <si>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</si>
  <si>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</si>
  <si>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</si>
  <si>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</si>
  <si>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Provisiones para Contingencias y Otras Erogaciones Especiales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</si>
  <si>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</si>
  <si>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</si>
  <si>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</si>
  <si>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</si>
  <si>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</si>
  <si>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</si>
  <si>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Adeudos de Ejercicios Fiscales Anteriores (Adefas)</t>
  </si>
  <si>
    <t xml:space="preserve">    Total del Gasto</t>
  </si>
  <si>
    <t xml:space="preserve"> ( 1 )</t>
  </si>
  <si>
    <t xml:space="preserve"> ( 2 )</t>
  </si>
  <si>
    <t xml:space="preserve"> 3 = (1 + 2)</t>
  </si>
  <si>
    <t xml:space="preserve"> ( 4 )</t>
  </si>
  <si>
    <t xml:space="preserve"> ( 5 )</t>
  </si>
  <si>
    <t>Sueldos base al personal permanente</t>
  </si>
  <si>
    <t>Honorarios asimilables a salarios</t>
  </si>
  <si>
    <t>Sueldos base  al personal eventual</t>
  </si>
  <si>
    <t>Retribuciones por servicios de carácter social</t>
  </si>
  <si>
    <t>Primas por años de servicios efectivos prestados</t>
  </si>
  <si>
    <t>Primas de vacaciones, dominicales y aguinaldos</t>
  </si>
  <si>
    <t>Horas extraordinarias</t>
  </si>
  <si>
    <t>Compensaciones</t>
  </si>
  <si>
    <t>Aportaciones de seguridad social</t>
  </si>
  <si>
    <t>Aportaciones  a fondos de vivienda</t>
  </si>
  <si>
    <t>Aportaciones para seguros</t>
  </si>
  <si>
    <t>Cuotas para el fondo de ahorro y Fdo. de trabajo</t>
  </si>
  <si>
    <t>Indemnizaciones</t>
  </si>
  <si>
    <t>Prestaciones cotractuales</t>
  </si>
  <si>
    <t>Apoyos a la capacitación de los servidores públicos</t>
  </si>
  <si>
    <t>Otras prestaciones sociales y económicas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</si>
  <si>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</si>
  <si>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</si>
  <si>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</si>
  <si>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</si>
  <si>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</si>
  <si>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</si>
  <si>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</si>
  <si>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</si>
  <si>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 y útiles de enseñanza</t>
  </si>
  <si>
    <t>Materiales para la identificación de bienes y personas</t>
  </si>
  <si>
    <t>Productos alimenticios para personas</t>
  </si>
  <si>
    <t>Utensilios para el servicio de alimentación</t>
  </si>
  <si>
    <t>Productos minerales no metálicos</t>
  </si>
  <si>
    <t>Cemento y productos de concreto</t>
  </si>
  <si>
    <t>Cal, yeso y productos de yeso</t>
  </si>
  <si>
    <t>Madera y productos de madera</t>
  </si>
  <si>
    <t>Vidrio y produtos de vidrio</t>
  </si>
  <si>
    <t>Material eléctrico y electrónico</t>
  </si>
  <si>
    <t>Artículos metálicos para la construcción</t>
  </si>
  <si>
    <t>Materiales complementarios</t>
  </si>
  <si>
    <t>Otros materiales y artículos de construccción y Rep.</t>
  </si>
  <si>
    <t>Combustibles, lubricantes y aditivos</t>
  </si>
  <si>
    <t>Vestuario y uniformes</t>
  </si>
  <si>
    <t>Prendas de seguridad y protección personal</t>
  </si>
  <si>
    <t>Artículos deportivos</t>
  </si>
  <si>
    <t>Productos textiles</t>
  </si>
  <si>
    <t>Blancos y otros productos textiles, no de vestuario</t>
  </si>
  <si>
    <t>Material de seguridad pública</t>
  </si>
  <si>
    <t>Prendas de protección para seguridad pública</t>
  </si>
  <si>
    <t>Herramientas menores</t>
  </si>
  <si>
    <t>Refacciones y accesorios menores de edificios</t>
  </si>
  <si>
    <t>Refacc. y Acc. menores de Mob. y Eq. de Admón.</t>
  </si>
  <si>
    <t>Refacc. y Acc. menores de Eq. de cómputo y T.I.</t>
  </si>
  <si>
    <t>Refacc. y Acc. menores de  Eq. de Transporte</t>
  </si>
  <si>
    <t>Refacc. y Acc. menores de Maquinaria y otros equípos</t>
  </si>
  <si>
    <t>Refacc. y Acc. menores de otros bienes muebles</t>
  </si>
  <si>
    <t>Energía eléctrica</t>
  </si>
  <si>
    <t>Gas</t>
  </si>
  <si>
    <t>Agua</t>
  </si>
  <si>
    <t>Telefonía tradicional</t>
  </si>
  <si>
    <t>Telefonía celular</t>
  </si>
  <si>
    <t>Servicios de acceso a internet, redes y Proc. Inf.</t>
  </si>
  <si>
    <t>Servicios integrales y otros servicios</t>
  </si>
  <si>
    <t>Arrendamiento de terrenos</t>
  </si>
  <si>
    <t>Arrendamiento de edificios</t>
  </si>
  <si>
    <t>Arrendamiento de mobiliario y Eq. de Admón.</t>
  </si>
  <si>
    <t>Arrendamiento de Eq. de transporte</t>
  </si>
  <si>
    <t>Arrendamiento de activos intangibles</t>
  </si>
  <si>
    <t>Arrendamiento financiero</t>
  </si>
  <si>
    <t>Servicios legales, de contabilidad, Audit. y relacionados</t>
  </si>
  <si>
    <t>Servicios de diseño, arquitectura, ingenieria y Relac.</t>
  </si>
  <si>
    <t>Serv. de consultoría Admva., procesos, técnica y T.I.</t>
  </si>
  <si>
    <t>Servicios de capacitación</t>
  </si>
  <si>
    <t>Servicios de apoyo Admvo,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</si>
  <si>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</si>
  <si>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</si>
  <si>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</si>
  <si>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</si>
  <si>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recaudación, traslado y custodia de valores</t>
  </si>
  <si>
    <t>Seguros de responsabilidad patrimonial</t>
  </si>
  <si>
    <t>Seguro de bienes patrimoniales</t>
  </si>
  <si>
    <t>Fletes y maniobras</t>
  </si>
  <si>
    <t>Conservación y Mtto. menor de inmuebles</t>
  </si>
  <si>
    <t>Inst., Reparac. y Mtto. de Mob. y Eq. de Admón.</t>
  </si>
  <si>
    <t>Inst., Reparac. y Mtto. de Eq. de Cómputo y T.I.</t>
  </si>
  <si>
    <t>Reparac. y Mtto. de Eq. de Transporte</t>
  </si>
  <si>
    <t>Reparac. y Mtto. de Eq. de Defensa y Seguridad</t>
  </si>
  <si>
    <t>Servicios de limpieza y manejo de desechos</t>
  </si>
  <si>
    <t>Servicios de jardinería y fumigación</t>
  </si>
  <si>
    <t>Servicios de Comunicación Social y Publicidad.</t>
  </si>
  <si>
    <t>Difusión por radio, televisión y otros medios s/Prog.Gub.</t>
  </si>
  <si>
    <t>Servicios de revelado de fotografías</t>
  </si>
  <si>
    <t>Servicio de creación y difusión de contenidos por internet</t>
  </si>
  <si>
    <t>Otros servicios de información</t>
  </si>
  <si>
    <t>Pasajes aereos</t>
  </si>
  <si>
    <t>Pasajes terrestres</t>
  </si>
  <si>
    <t>Autotransporte</t>
  </si>
  <si>
    <t>Viáticos en el país</t>
  </si>
  <si>
    <t>Otros servicios de traslado y hospedaje</t>
  </si>
  <si>
    <t>Servicios funerarios y de cementerios</t>
  </si>
  <si>
    <t>Impuestos y Derechos</t>
  </si>
  <si>
    <t>Sentencias y resoluciones por autoridad competente</t>
  </si>
  <si>
    <t>Penas, Multas, Accesorios y Actualizaciones</t>
  </si>
  <si>
    <t>Otros gastos por responsabilidades</t>
  </si>
  <si>
    <t>Impuesto sobre nóminas y otros que deriven  de una relación laboral</t>
  </si>
  <si>
    <t>Otros servicios generales</t>
  </si>
  <si>
    <t>Subsidios a la producción</t>
  </si>
  <si>
    <t>Subsidios a la distribución</t>
  </si>
  <si>
    <t>Subsidios a la inversión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</si>
  <si>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</si>
  <si>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</si>
  <si>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</si>
  <si>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</si>
  <si>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instituciones sin fines de lucro</t>
  </si>
  <si>
    <t>Ayudas sociales a cooperativas</t>
  </si>
  <si>
    <t>Ayuda por desastres naturales y otros</t>
  </si>
  <si>
    <t>Pensiones</t>
  </si>
  <si>
    <t>Jubilaciones</t>
  </si>
  <si>
    <t>Donativos a intituciones sin fines de lucro</t>
  </si>
  <si>
    <t>Muebles de oficina y estantería</t>
  </si>
  <si>
    <t>Equipo de cómputo y de tecnologías de la información</t>
  </si>
  <si>
    <t>Equipos y aparatos audiovisuales</t>
  </si>
  <si>
    <t>Cámaras fotográficas y de video</t>
  </si>
  <si>
    <t>Otro mobiliario y equipo educacional y recreativo</t>
  </si>
  <si>
    <t>Vehículos y equipo terrestre</t>
  </si>
  <si>
    <t>Carrocerías y remolques</t>
  </si>
  <si>
    <t>Otros equipos de transporte</t>
  </si>
  <si>
    <t>Equipo de defensa y seguridad</t>
  </si>
  <si>
    <t>Maquinaria y equipo agropecuario</t>
  </si>
  <si>
    <t>Maquinaria y equipo de construcción</t>
  </si>
  <si>
    <t>Herramientas y maquinas-herramientas</t>
  </si>
  <si>
    <t xml:space="preserve">Otros equipos  </t>
  </si>
  <si>
    <t>Terrenos</t>
  </si>
  <si>
    <t>Viviendas</t>
  </si>
  <si>
    <t>Edificios no residenciales</t>
  </si>
  <si>
    <t>Otros bienes inmuebles</t>
  </si>
  <si>
    <t>Software</t>
  </si>
  <si>
    <t>Licencias informáticas e intelectuales</t>
  </si>
  <si>
    <t>Otros activos intangibles</t>
  </si>
  <si>
    <t>Edificación habitacional</t>
  </si>
  <si>
    <t>Edificación no habitacional</t>
  </si>
  <si>
    <t>Constr. de obras para el abastecimiento de agua</t>
  </si>
  <si>
    <t>Div. de terrenos y Constr.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</si>
  <si>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</si>
  <si>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</si>
  <si>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</si>
  <si>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especializados</t>
  </si>
  <si>
    <t xml:space="preserve">Estudios, formulación y Ev. de proyectos productivos </t>
  </si>
  <si>
    <t>Ejecución de proyectos productivos (otros)</t>
  </si>
  <si>
    <t>Inversiones Para el Fomento de Actividades Productivas.</t>
  </si>
  <si>
    <t>Créditos otorgados al sector social y privado para el fomento de actividades productivas</t>
  </si>
  <si>
    <t>Contingencias por fenómenos naturales</t>
  </si>
  <si>
    <t>Amortización de la deuda interna con instituciones de crédito</t>
  </si>
  <si>
    <t>Amortización de arrendamientos financieros nacionales</t>
  </si>
  <si>
    <t>Intereses de la deuda interna con instituciones de crédito</t>
  </si>
  <si>
    <t>Intereses por arrendamientos financieros nacionales</t>
  </si>
  <si>
    <t>Comisiones de la Deuda Pública Interna</t>
  </si>
  <si>
    <t>Gastos de la Deuda Pública Interna</t>
  </si>
  <si>
    <t>Costo por coberturas</t>
  </si>
  <si>
    <t>ADEFAS</t>
  </si>
  <si>
    <t>Previsiones</t>
  </si>
  <si>
    <t>Previsiones de carácter laboral, economica y de seguridad social</t>
  </si>
  <si>
    <t>Productos Quimicos, Farmaceuticos y de Laboratorio</t>
  </si>
  <si>
    <t>Fertilizantes, pesticidas y otros agroquimicos</t>
  </si>
  <si>
    <t>Arrendamiento de Maquinaria, otros Eq. y herramientas</t>
  </si>
  <si>
    <t>Servicios Oficiales</t>
  </si>
  <si>
    <t>Gastos de representacion</t>
  </si>
  <si>
    <t>Muebles, excepto de oficina y estantería</t>
  </si>
  <si>
    <t>Sistemas de aire acondicionado, calefaccion y de refrigeracion industrial y comercial</t>
  </si>
  <si>
    <t xml:space="preserve">Equipo de comunicación y telecomunicacion </t>
  </si>
  <si>
    <t>Sueldos base al personal de confianza</t>
  </si>
  <si>
    <t>De imprenta</t>
  </si>
  <si>
    <t>Agua gaseosa, purificada y hielo</t>
  </si>
  <si>
    <t xml:space="preserve">Otros materiales </t>
  </si>
  <si>
    <t>Plaguicidas, abonos y fertilizantes</t>
  </si>
  <si>
    <t>Lubricantes y aditivos</t>
  </si>
  <si>
    <t>Servicio de energia electrica</t>
  </si>
  <si>
    <t>Alumbrado publico</t>
  </si>
  <si>
    <t>Servicio telefonico convencional</t>
  </si>
  <si>
    <t>Servicios bancarios y financieros</t>
  </si>
  <si>
    <t>Viáticos nacionales</t>
  </si>
  <si>
    <t>Tenencia y placas</t>
  </si>
  <si>
    <t>FONSOL</t>
  </si>
  <si>
    <t>Otros impuestos y Derechos</t>
  </si>
  <si>
    <t>Recargos</t>
  </si>
  <si>
    <t>Actualizaciones de impuestos</t>
  </si>
  <si>
    <t>2% Impto sobre nomina</t>
  </si>
  <si>
    <t>Otros servicios</t>
  </si>
  <si>
    <t>Descuentos impuesto predial</t>
  </si>
  <si>
    <t>Descuentos agua potable</t>
  </si>
  <si>
    <t>Funerales</t>
  </si>
  <si>
    <t>Vivienda Digna</t>
  </si>
  <si>
    <t>Infraestructura Básica del Sector Educativo</t>
  </si>
  <si>
    <t>Agua Potable</t>
  </si>
  <si>
    <t>Drenaje, letrinas y alcantarillado</t>
  </si>
  <si>
    <t>Urbanizacion</t>
  </si>
  <si>
    <t>Estado Analítico del Ejercicio del Presupuesto de Egreso</t>
  </si>
  <si>
    <t>Nombre del Bien</t>
  </si>
  <si>
    <t>Subejercicio</t>
  </si>
  <si>
    <t>6= (3-4)</t>
  </si>
  <si>
    <t>Ampliaciones/ (Reducciones)</t>
  </si>
  <si>
    <t>Sueldos base</t>
  </si>
  <si>
    <t>Prima de Vacaciones y Dominical</t>
  </si>
  <si>
    <t>Aguinaldo o Gratificación Fin de Año</t>
  </si>
  <si>
    <t>Vacaciones</t>
  </si>
  <si>
    <t>Bono</t>
  </si>
  <si>
    <t>De fotocopiado</t>
  </si>
  <si>
    <t>Cafeteria</t>
  </si>
  <si>
    <t>Otros Productos Químicos.</t>
  </si>
  <si>
    <t>Refacciones y Accesorios Menores de Equipo de Defensa y Seguridad</t>
  </si>
  <si>
    <t>Servicio de Gas</t>
  </si>
  <si>
    <t>Arrendamiento de Bienes Muebles</t>
  </si>
  <si>
    <t>Capacitación y Formación</t>
  </si>
  <si>
    <t>Servicios de Acopio de Información para la Procuración de Justicia</t>
  </si>
  <si>
    <t>Servicios Medicos</t>
  </si>
  <si>
    <t>Perifoneo</t>
  </si>
  <si>
    <t>Peaje</t>
  </si>
  <si>
    <t>Otros</t>
  </si>
  <si>
    <t>Fomento deportivo</t>
  </si>
  <si>
    <t>Intereses de la deuda interna</t>
  </si>
  <si>
    <t>Mantto y Conserv de Bienes Informaticos</t>
  </si>
  <si>
    <t>Servicios para la Salud</t>
  </si>
  <si>
    <t>Pasajes nacionales</t>
  </si>
  <si>
    <t xml:space="preserve">Gastos de orden social </t>
  </si>
  <si>
    <t>Servicio de agua potable</t>
  </si>
  <si>
    <t xml:space="preserve"> </t>
  </si>
  <si>
    <t xml:space="preserve">Reintegro de isr retenido de mas </t>
  </si>
  <si>
    <t>Descuento Transito</t>
  </si>
  <si>
    <t>Descuentos Redondeo</t>
  </si>
  <si>
    <t>Otros mobiliarios y equipos de administración</t>
  </si>
  <si>
    <t>Bajo protesta de decir verdad declaramos que los Estados Financieros y sus notas, son razonablemente correctos y son responsabilidad del emisor.</t>
  </si>
  <si>
    <t>Equipo e Instrumental Médico y de Laboratorio.</t>
  </si>
  <si>
    <t>Equipo Médico y de Laboratorio.</t>
  </si>
  <si>
    <t>Arrendamiento de Maquinaria y Equipo</t>
  </si>
  <si>
    <t>Prendas de Protección (Chalecos y Cascos)</t>
  </si>
  <si>
    <t xml:space="preserve">ISR Retención Sevicios Profesionales </t>
  </si>
  <si>
    <t>Impuesto sobre Sueldos y Salarios ISR</t>
  </si>
  <si>
    <t>Electrificación Rural y de Colonias Pobres</t>
  </si>
  <si>
    <t>Gastos administrativos predial</t>
  </si>
  <si>
    <t>Laudos laborales</t>
  </si>
  <si>
    <t>Hospedaje</t>
  </si>
  <si>
    <t>Maquinaria y Equipo Industrial</t>
  </si>
  <si>
    <t xml:space="preserve">Clasificación por Objeto del Gasto </t>
  </si>
  <si>
    <t>(Cifras en Pesos)</t>
  </si>
  <si>
    <t>Capítulo</t>
  </si>
  <si>
    <t>Partida Genérica</t>
  </si>
  <si>
    <t>Partida Específica</t>
  </si>
  <si>
    <t xml:space="preserve">Egresos </t>
  </si>
  <si>
    <t>Refacc. y Acc. menores de Eq. de Seguridad</t>
  </si>
  <si>
    <t>Gastos de orden social y cultural</t>
  </si>
  <si>
    <t>Compensaciones de servicios</t>
  </si>
  <si>
    <t>Compensaciones extraordinarias</t>
  </si>
  <si>
    <t>Material estadistico y geográfico</t>
  </si>
  <si>
    <t>Blancos y otros productos textiles, excepto prendas de vestir</t>
  </si>
  <si>
    <t>Arrendamiento de edificios y locales</t>
  </si>
  <si>
    <t>Arrendamiento de Vehiculos</t>
  </si>
  <si>
    <t>Servicios de laboratorio de pruebas</t>
  </si>
  <si>
    <t>Servicios de informatica</t>
  </si>
  <si>
    <t>Servicios de apoyo admvo, fotocopiado e impresión</t>
  </si>
  <si>
    <t>Impresiones oficiales</t>
  </si>
  <si>
    <t>Seguros de responsabilidad patrimonial y fianzas</t>
  </si>
  <si>
    <t>Conservación y mantenimiento menor de inmuebles</t>
  </si>
  <si>
    <t>Instalación, reparación y mantenimiento de mobiliario</t>
  </si>
  <si>
    <t>Instalación, reparación y mantenimiento de maquinaria, otros equipos y herramienta</t>
  </si>
  <si>
    <t>Mantenimiento y conservación de maquinaria y equipo</t>
  </si>
  <si>
    <t>Servicios de jardineria y fumigación</t>
  </si>
  <si>
    <t>Radio, televisión y cine</t>
  </si>
  <si>
    <t>Prensa y públicidad</t>
  </si>
  <si>
    <t>Gastos de ceremonial</t>
  </si>
  <si>
    <t>Ayudas sociales para fomento cultural</t>
  </si>
  <si>
    <t>Mobiliario</t>
  </si>
  <si>
    <t>EQUIPOS Y APARATOS AUDIOVISUALES</t>
  </si>
  <si>
    <t>Servicios topograficos y otros</t>
  </si>
  <si>
    <t>Inst., Reparac. y Mtto. de Maquinaria, otros equipos y Herramienta</t>
  </si>
  <si>
    <t>OTRO MOBILIARIO Y EQUIPO DE ADMINISTRACION</t>
  </si>
  <si>
    <t>AMPLIACION DE RED DE ENERGIA ELECTRICA DE BAJA TENSION EN LA LOCALIDAD DE TEPETLACINGO, MUNICIPIO DE OLINALA, GUERRERO</t>
  </si>
  <si>
    <t>AMPLIACIÓN DE RED DE ENERGÍA ELÉCTRICA EN LA CALLE RAMÓN IBARRA PTE. DEL BARRIO DE SAN DIEGO EN LA LOCALIDAD DE OLINALÁ, GUERRERO.</t>
  </si>
  <si>
    <t>Nombre de la obra</t>
  </si>
  <si>
    <t>Municipio de Alcozauca de Guerrero, Guerrero.</t>
  </si>
  <si>
    <t>Seguro de Vida</t>
  </si>
  <si>
    <t>Indemnizaciones por accidentes en el trabajo</t>
  </si>
  <si>
    <t>Previsiones de incremento al personal de confianza</t>
  </si>
  <si>
    <t>Previsiones de laudos, liquidaciones, indemnizaciones por sueldos y salarios.</t>
  </si>
  <si>
    <t>Materiales para servicio en general</t>
  </si>
  <si>
    <t>Articulos y material de oficina</t>
  </si>
  <si>
    <t>Materiales para Impresión y reproduccion</t>
  </si>
  <si>
    <t>Suministros Informaticos</t>
  </si>
  <si>
    <t>Articulos para servicios generales</t>
  </si>
  <si>
    <t>Productos impresos en papel</t>
  </si>
  <si>
    <t>Materiales y articulos de limpieza</t>
  </si>
  <si>
    <t xml:space="preserve">Articulos para el servicio de alimentación </t>
  </si>
  <si>
    <t>Materiales de ferreteria para construcción y reparación</t>
  </si>
  <si>
    <t>Minerales para  construcción y reparación</t>
  </si>
  <si>
    <t>Accesorios y material electrico</t>
  </si>
  <si>
    <t>Material eléctrico para comunicación</t>
  </si>
  <si>
    <t>Productos minerales para la construcción</t>
  </si>
  <si>
    <t>Refacciones y estructuras para la construcción</t>
  </si>
  <si>
    <t xml:space="preserve">Articulos complementarios para servicios generales </t>
  </si>
  <si>
    <t>Otros materiales de ferreteria para construcción y reparación</t>
  </si>
  <si>
    <t>Otros productos minerales para construcción y reparación</t>
  </si>
  <si>
    <t>Medicinas y Productos Farmacéuticos de aplicación humana</t>
  </si>
  <si>
    <t>Medicinas y productos Farmacéuticos</t>
  </si>
  <si>
    <t xml:space="preserve">  Materiales, accesorios y suministros médicos</t>
  </si>
  <si>
    <t>Articulos para servicios generales en el area médica</t>
  </si>
  <si>
    <t>Combustibles, lubricantes y aditivos.</t>
  </si>
  <si>
    <t>Material y accesorios de artilleria y atavio civil, militar y religioso</t>
  </si>
  <si>
    <t>Productos textiles adquiridos como vestuarios y uniformes</t>
  </si>
  <si>
    <t>Articulos para servicios generales para seguridad y proteccion personal</t>
  </si>
  <si>
    <t>Articulos para seguridad y proteccion personal</t>
  </si>
  <si>
    <t xml:space="preserve">Materiales y accesorios de Seguridad Pública </t>
  </si>
  <si>
    <t>Prendas de protección para seguridad pública y nacional</t>
  </si>
  <si>
    <t xml:space="preserve">Herramientas menores de carácter comercial </t>
  </si>
  <si>
    <t>Equipos y materiales menores de comunicación, fotograficos y cinematograficos</t>
  </si>
  <si>
    <t>Articulos menores para servicios generales</t>
  </si>
  <si>
    <t>Material menor de ferreteria para uso en edificios</t>
  </si>
  <si>
    <t>Refacciones y accesorios Menores de carácter informatico</t>
  </si>
  <si>
    <t>Accesorios y meteriales electricos menores para equipo de transporte</t>
  </si>
  <si>
    <t>Articulos automotrices menores</t>
  </si>
  <si>
    <t>Productos menores de hule para equipo de transporte</t>
  </si>
  <si>
    <t>Sueldos al personal eventual (Lista de Raya)</t>
  </si>
  <si>
    <t xml:space="preserve">  Servicios de acceso de Internet, redes y procesamiento de información</t>
  </si>
  <si>
    <t>Servicios de telecomunicaciones y satélites</t>
  </si>
  <si>
    <t>Servicios de telecomunicaciones</t>
  </si>
  <si>
    <t>Servicios integrales de Telecomunicaciones</t>
  </si>
  <si>
    <t xml:space="preserve">  Otras Asesorias para la operación de programas</t>
  </si>
  <si>
    <t xml:space="preserve">  Servicios de diseño, arquitectura, ingeniería y actividades relacionadas</t>
  </si>
  <si>
    <t xml:space="preserve">  Impresiones de doctos.oficiales para la prestación de ser. púb., identificación, formatos administrativos y fiscales</t>
  </si>
  <si>
    <t>Servicios de apoyo admvo.</t>
  </si>
  <si>
    <t>Subcontratación de servicios con terceros</t>
  </si>
  <si>
    <t>Servicios Profesionales, Cientificos, tecnicos y Otros Servicios</t>
  </si>
  <si>
    <t>Otros servicios de Informacion</t>
  </si>
  <si>
    <t>Ayudas especiales a personas</t>
  </si>
  <si>
    <t>Equipo de Computación</t>
  </si>
  <si>
    <t xml:space="preserve">  Vehículos y equipo terrestre</t>
  </si>
  <si>
    <t>Equipo de Comunicación</t>
  </si>
  <si>
    <t>Instrumentos Diversos</t>
  </si>
  <si>
    <t>Herramienta de Tipo Electrico</t>
  </si>
  <si>
    <t>Otros Equipos de Comunicación</t>
  </si>
  <si>
    <t xml:space="preserve">  EDIFICACIÓN DE INMUEBLES COMERCIALES, INSTITUCIONALES Y DE SERVICIOS, EXCEPTO SU ADMINISTRACIÓN Y SUPERVISIÓN</t>
  </si>
  <si>
    <t>Nombre de la Obra</t>
  </si>
  <si>
    <t>Construcción de obras para el abastecimiento de agua, petróleo, gas, electricidad y
telecomunicaciones</t>
  </si>
  <si>
    <t xml:space="preserve">  INFRAESTRUCTURA DE AGUA POTABLE, SANEAMIENTO HIDROAGRÍCOLA Y CONTROL DE INUNDACIONES</t>
  </si>
  <si>
    <t xml:space="preserve">  INFRAESTRUCTURA ELÉCTRICA</t>
  </si>
  <si>
    <t xml:space="preserve">  CONSTRUCCIÓN DE OBRAS DE URBANIZACIÓN EN LOTES</t>
  </si>
  <si>
    <t xml:space="preserve">  CONSTRUCCIÓN DE OBRAS INTEGRALES PARA LA DOTACIÓN DE SERVICIOS</t>
  </si>
  <si>
    <t xml:space="preserve">  INFRAESTRUCTURA DE CARRETERAS</t>
  </si>
  <si>
    <t>Consolidado</t>
  </si>
  <si>
    <t>Participaciones Federales</t>
  </si>
  <si>
    <t>FAEISM</t>
  </si>
  <si>
    <t>Recursos Fiscales</t>
  </si>
  <si>
    <t>Fondo de Aportaciones para la Infraestructura Social</t>
  </si>
  <si>
    <t>Construcción de Caminos Artesanales 09</t>
  </si>
  <si>
    <t>Fondo de Aportaciones para el Fortalecimiento de los Municipios y de las Demarcaciones Territoriales del Distrito Federal</t>
  </si>
  <si>
    <t>(Rendimientos)</t>
  </si>
  <si>
    <t>Del 01 de enero al 31 de marzo de 2025</t>
  </si>
  <si>
    <t>INGRESOS</t>
  </si>
  <si>
    <t>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</si>
</sst>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11"/>
      <color rgb="FF000000"/>
      <name val="Calibri"/>
      <family val="2"/>
      <charset val="204"/>
    </font>
    <font>
      <b/>
      <sz val="9"/>
      <color theme="1"/>
      <name val="Arial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sz val="9"/>
      <color theme="0"/>
      <name val="Calibri"/>
      <family val="2"/>
      <scheme val="minor"/>
    </font>
    <font>
      <sz val="9"/>
      <name val="Arial Narrow"/>
      <family val="2"/>
    </font>
    <font>
      <i/>
      <sz val="9"/>
      <color rgb="FF000000"/>
      <name val="Arial Narrow"/>
      <family val="2"/>
    </font>
    <font>
      <sz val="9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name val="Calibri"/>
      <family val="2"/>
      <scheme val="minor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7" fillId="0" borderId="0"/>
    <xf numFmtId="0" fontId="1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</cellStyleXfs>
  <cellXfs count="123">
    <xf numFmtId="0" fontId="0" fillId="0" borderId="0" xfId="0"/>
    <xf numFmtId="0" fontId="8" fillId="0" borderId="0" xfId="6" applyFont="1"/>
    <xf numFmtId="0" fontId="12" fillId="0" borderId="0" xfId="22" applyFont="1"/>
    <xf numFmtId="9" fontId="3" fillId="0" borderId="3" xfId="25" applyFont="1" applyFill="1" applyBorder="1" applyAlignment="1">
      <alignment horizontal="left" vertical="center" wrapText="1"/>
    </xf>
    <xf numFmtId="0" fontId="18" fillId="0" borderId="0" xfId="22" applyFont="1" applyAlignment="1">
      <alignment vertical="center"/>
    </xf>
    <xf numFmtId="0" fontId="20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0" fontId="21" fillId="0" borderId="0" xfId="26" applyFont="1" applyAlignment="1">
      <alignment vertical="center"/>
    </xf>
    <xf numFmtId="0" fontId="20" fillId="0" borderId="0" xfId="22" applyFont="1" applyAlignment="1">
      <alignment vertical="center"/>
    </xf>
    <xf numFmtId="0" fontId="18" fillId="0" borderId="0" xfId="22" applyFont="1" applyAlignment="1">
      <alignment horizontal="justify" vertical="center" wrapText="1"/>
    </xf>
    <xf numFmtId="0" fontId="3" fillId="0" borderId="3" xfId="24" applyFont="1" applyBorder="1" applyAlignment="1">
      <alignment horizontal="left" vertical="center" wrapText="1"/>
    </xf>
    <xf numFmtId="4" fontId="5" fillId="0" borderId="4" xfId="22" applyNumberFormat="1" applyFont="1" applyBorder="1" applyAlignment="1">
      <alignment vertical="center"/>
    </xf>
    <xf numFmtId="0" fontId="3" fillId="0" borderId="2" xfId="24" applyFont="1" applyBorder="1" applyAlignment="1">
      <alignment horizontal="left" vertical="center" wrapText="1"/>
    </xf>
    <xf numFmtId="4" fontId="14" fillId="0" borderId="4" xfId="22" applyNumberFormat="1" applyFont="1" applyBorder="1" applyAlignment="1">
      <alignment vertical="center"/>
    </xf>
    <xf numFmtId="4" fontId="5" fillId="0" borderId="7" xfId="22" applyNumberFormat="1" applyFont="1" applyBorder="1" applyAlignment="1">
      <alignment vertical="center"/>
    </xf>
    <xf numFmtId="4" fontId="17" fillId="0" borderId="4" xfId="22" applyNumberFormat="1" applyFont="1" applyBorder="1" applyAlignment="1">
      <alignment vertical="center"/>
    </xf>
    <xf numFmtId="0" fontId="7" fillId="0" borderId="3" xfId="24" applyFont="1" applyBorder="1" applyAlignment="1">
      <alignment horizontal="left" vertical="center" wrapText="1"/>
    </xf>
    <xf numFmtId="0" fontId="15" fillId="0" borderId="0" xfId="22" applyFont="1"/>
    <xf numFmtId="9" fontId="3" fillId="0" borderId="2" xfId="25" applyFont="1" applyFill="1" applyBorder="1" applyAlignment="1">
      <alignment horizontal="left" vertical="center" wrapText="1"/>
    </xf>
    <xf numFmtId="0" fontId="5" fillId="0" borderId="2" xfId="22" applyFont="1" applyBorder="1" applyAlignment="1">
      <alignment vertical="center"/>
    </xf>
    <xf numFmtId="0" fontId="6" fillId="0" borderId="2" xfId="24" applyFont="1" applyBorder="1" applyAlignment="1">
      <alignment vertical="center" wrapText="1"/>
    </xf>
    <xf numFmtId="0" fontId="6" fillId="0" borderId="3" xfId="24" applyFont="1" applyBorder="1" applyAlignment="1">
      <alignment vertical="center" wrapText="1"/>
    </xf>
    <xf numFmtId="0" fontId="3" fillId="0" borderId="2" xfId="24" applyFont="1" applyBorder="1" applyAlignment="1">
      <alignment vertical="center" wrapText="1"/>
    </xf>
    <xf numFmtId="0" fontId="3" fillId="0" borderId="3" xfId="24" applyFont="1" applyBorder="1" applyAlignment="1">
      <alignment vertical="center" wrapText="1"/>
    </xf>
    <xf numFmtId="0" fontId="3" fillId="0" borderId="6" xfId="24" applyFont="1" applyBorder="1" applyAlignment="1">
      <alignment horizontal="left" vertical="center" wrapText="1"/>
    </xf>
    <xf numFmtId="9" fontId="17" fillId="0" borderId="3" xfId="25" applyFont="1" applyFill="1" applyBorder="1" applyAlignment="1">
      <alignment horizontal="left" vertical="center" wrapText="1"/>
    </xf>
    <xf numFmtId="0" fontId="6" fillId="0" borderId="3" xfId="24" applyFont="1" applyBorder="1" applyAlignment="1">
      <alignment horizontal="left" vertical="center" wrapText="1"/>
    </xf>
    <xf numFmtId="0" fontId="2" fillId="0" borderId="3" xfId="24" applyFont="1" applyBorder="1" applyAlignment="1">
      <alignment horizontal="left" vertical="center" wrapText="1"/>
    </xf>
    <xf numFmtId="9" fontId="6" fillId="0" borderId="3" xfId="25" applyFont="1" applyFill="1" applyBorder="1" applyAlignment="1">
      <alignment horizontal="left" vertical="center" wrapText="1"/>
    </xf>
    <xf numFmtId="0" fontId="14" fillId="0" borderId="4" xfId="22" applyFont="1" applyBorder="1" applyAlignment="1">
      <alignment horizontal="center" vertical="center"/>
    </xf>
    <xf numFmtId="0" fontId="14" fillId="0" borderId="4" xfId="22" applyFont="1" applyBorder="1" applyAlignment="1">
      <alignment horizontal="center" vertical="center" wrapText="1"/>
    </xf>
    <xf numFmtId="0" fontId="2" fillId="0" borderId="4" xfId="22" applyFont="1" applyBorder="1" applyAlignment="1">
      <alignment horizontal="center" vertical="center"/>
    </xf>
    <xf numFmtId="0" fontId="2" fillId="0" borderId="4" xfId="22" quotePrefix="1" applyFont="1" applyBorder="1" applyAlignment="1">
      <alignment horizontal="center" vertical="center"/>
    </xf>
    <xf numFmtId="0" fontId="3" fillId="0" borderId="8" xfId="24" applyFont="1" applyBorder="1" applyAlignment="1">
      <alignment vertical="center" wrapText="1"/>
    </xf>
    <xf numFmtId="37" fontId="27" fillId="0" borderId="0" xfId="1" applyNumberFormat="1" applyFont="1" applyFill="1" applyBorder="1" applyAlignment="1" applyProtection="1">
      <alignment vertical="center"/>
    </xf>
    <xf numFmtId="0" fontId="3" fillId="0" borderId="11" xfId="24" applyFont="1" applyBorder="1" applyAlignment="1">
      <alignment horizontal="center" vertical="center" wrapText="1"/>
    </xf>
    <xf numFmtId="0" fontId="6" fillId="0" borderId="11" xfId="24" applyFont="1" applyBorder="1" applyAlignment="1">
      <alignment horizontal="center" vertical="center" wrapText="1"/>
    </xf>
    <xf numFmtId="0" fontId="6" fillId="0" borderId="11" xfId="24" applyFont="1" applyBorder="1" applyAlignment="1">
      <alignment vertical="center" wrapText="1"/>
    </xf>
    <xf numFmtId="0" fontId="3" fillId="0" borderId="9" xfId="24" applyFont="1" applyBorder="1" applyAlignment="1">
      <alignment horizontal="center" vertical="center" wrapText="1"/>
    </xf>
    <xf numFmtId="0" fontId="3" fillId="0" borderId="10" xfId="24" applyFont="1" applyBorder="1" applyAlignment="1">
      <alignment vertical="center" wrapText="1"/>
    </xf>
    <xf numFmtId="0" fontId="3" fillId="0" borderId="0" xfId="24" applyFont="1" applyAlignment="1">
      <alignment horizontal="left" vertical="center" wrapText="1"/>
    </xf>
    <xf numFmtId="0" fontId="2" fillId="0" borderId="11" xfId="22" applyFont="1" applyBorder="1" applyAlignment="1">
      <alignment horizontal="center" vertical="center"/>
    </xf>
    <xf numFmtId="0" fontId="2" fillId="0" borderId="12" xfId="22" quotePrefix="1" applyFont="1" applyBorder="1" applyAlignment="1">
      <alignment horizontal="center" vertical="center"/>
    </xf>
    <xf numFmtId="0" fontId="12" fillId="0" borderId="13" xfId="22" applyFont="1" applyBorder="1"/>
    <xf numFmtId="37" fontId="27" fillId="0" borderId="13" xfId="1" applyNumberFormat="1" applyFont="1" applyFill="1" applyBorder="1" applyAlignment="1" applyProtection="1">
      <alignment vertical="center"/>
    </xf>
    <xf numFmtId="0" fontId="6" fillId="0" borderId="11" xfId="24" applyFont="1" applyBorder="1" applyAlignment="1">
      <alignment vertical="center"/>
    </xf>
    <xf numFmtId="0" fontId="6" fillId="0" borderId="2" xfId="24" applyFont="1" applyBorder="1" applyAlignment="1">
      <alignment vertical="center"/>
    </xf>
    <xf numFmtId="0" fontId="6" fillId="0" borderId="3" xfId="24" applyFont="1" applyBorder="1" applyAlignment="1">
      <alignment vertical="center"/>
    </xf>
    <xf numFmtId="0" fontId="2" fillId="0" borderId="3" xfId="24" applyFont="1" applyBorder="1" applyAlignment="1">
      <alignment vertical="center"/>
    </xf>
    <xf numFmtId="9" fontId="6" fillId="0" borderId="2" xfId="25" applyFont="1" applyFill="1" applyBorder="1" applyAlignment="1">
      <alignment vertical="center"/>
    </xf>
    <xf numFmtId="9" fontId="6" fillId="0" borderId="3" xfId="25" applyFont="1" applyFill="1" applyBorder="1" applyAlignment="1">
      <alignment vertical="center"/>
    </xf>
    <xf numFmtId="0" fontId="6" fillId="0" borderId="10" xfId="24" applyFont="1" applyBorder="1" applyAlignment="1">
      <alignment vertical="center"/>
    </xf>
    <xf numFmtId="0" fontId="3" fillId="0" borderId="1" xfId="24" applyFont="1" applyBorder="1" applyAlignment="1">
      <alignment horizontal="left" vertical="center" wrapText="1"/>
    </xf>
    <xf numFmtId="0" fontId="6" fillId="0" borderId="2" xfId="24" applyFont="1" applyBorder="1" applyAlignment="1">
      <alignment horizontal="left" vertical="center"/>
    </xf>
    <xf numFmtId="0" fontId="28" fillId="0" borderId="2" xfId="24" applyFont="1" applyBorder="1" applyAlignment="1">
      <alignment horizontal="left" vertical="center"/>
    </xf>
    <xf numFmtId="9" fontId="28" fillId="0" borderId="2" xfId="25" applyFont="1" applyFill="1" applyBorder="1" applyAlignment="1">
      <alignment horizontal="left" vertical="center"/>
    </xf>
    <xf numFmtId="0" fontId="28" fillId="0" borderId="2" xfId="22" applyFont="1" applyBorder="1" applyAlignment="1">
      <alignment vertical="center"/>
    </xf>
    <xf numFmtId="0" fontId="6" fillId="0" borderId="3" xfId="24" applyFont="1" applyBorder="1" applyAlignment="1">
      <alignment horizontal="left" vertical="center"/>
    </xf>
    <xf numFmtId="0" fontId="17" fillId="0" borderId="2" xfId="24" applyFont="1" applyBorder="1" applyAlignment="1">
      <alignment horizontal="left" vertical="center"/>
    </xf>
    <xf numFmtId="9" fontId="6" fillId="0" borderId="2" xfId="25" applyFont="1" applyFill="1" applyBorder="1" applyAlignment="1">
      <alignment horizontal="left" vertical="center" wrapText="1"/>
    </xf>
    <xf numFmtId="9" fontId="17" fillId="0" borderId="2" xfId="25" applyFont="1" applyFill="1" applyBorder="1" applyAlignment="1">
      <alignment horizontal="left" vertical="center"/>
    </xf>
    <xf numFmtId="0" fontId="16" fillId="0" borderId="0" xfId="22" applyFont="1"/>
    <xf numFmtId="0" fontId="6" fillId="0" borderId="2" xfId="24" applyFont="1" applyBorder="1" applyAlignment="1">
      <alignment horizontal="left" vertical="center" wrapText="1"/>
    </xf>
    <xf numFmtId="0" fontId="7" fillId="0" borderId="0" xfId="23" applyFont="1" applyAlignment="1">
      <alignment vertical="center" wrapText="1"/>
    </xf>
    <xf numFmtId="4" fontId="19" fillId="0" borderId="0" xfId="0" applyNumberFormat="1" applyFont="1"/>
    <xf numFmtId="4" fontId="22" fillId="0" borderId="0" xfId="0" applyNumberFormat="1" applyFont="1"/>
    <xf numFmtId="4" fontId="16" fillId="0" borderId="0" xfId="22" applyNumberFormat="1" applyFont="1"/>
    <xf numFmtId="0" fontId="7" fillId="0" borderId="0" xfId="27" applyFont="1" applyAlignment="1">
      <alignment horizontal="left" vertical="center"/>
    </xf>
    <xf numFmtId="0" fontId="7" fillId="0" borderId="0" xfId="23" applyFont="1" applyAlignment="1">
      <alignment horizontal="left" vertical="center" wrapText="1"/>
    </xf>
    <xf numFmtId="4" fontId="7" fillId="0" borderId="0" xfId="23" applyNumberFormat="1" applyFont="1" applyAlignment="1">
      <alignment horizontal="left" vertical="center" wrapText="1"/>
    </xf>
    <xf numFmtId="4" fontId="20" fillId="0" borderId="0" xfId="6" applyNumberFormat="1" applyFont="1" applyAlignment="1">
      <alignment horizontal="center" vertical="center"/>
    </xf>
    <xf numFmtId="4" fontId="20" fillId="0" borderId="0" xfId="6" applyNumberFormat="1" applyFont="1" applyAlignment="1">
      <alignment vertical="center"/>
    </xf>
    <xf numFmtId="0" fontId="6" fillId="0" borderId="16" xfId="24" applyFont="1" applyBorder="1" applyAlignment="1">
      <alignment horizontal="center" vertical="center" wrapText="1"/>
    </xf>
    <xf numFmtId="0" fontId="6" fillId="0" borderId="1" xfId="24" applyFont="1" applyBorder="1" applyAlignment="1">
      <alignment horizontal="left" vertical="center" wrapText="1"/>
    </xf>
    <xf numFmtId="0" fontId="28" fillId="0" borderId="1" xfId="24" applyFont="1" applyBorder="1" applyAlignment="1">
      <alignment horizontal="left" vertical="center"/>
    </xf>
    <xf numFmtId="0" fontId="6" fillId="0" borderId="15" xfId="24" applyFont="1" applyBorder="1" applyAlignment="1">
      <alignment horizontal="left" vertical="center" wrapText="1"/>
    </xf>
    <xf numFmtId="4" fontId="14" fillId="0" borderId="12" xfId="22" applyNumberFormat="1" applyFont="1" applyBorder="1" applyAlignment="1">
      <alignment vertical="center"/>
    </xf>
    <xf numFmtId="0" fontId="12" fillId="0" borderId="1" xfId="22" applyFont="1" applyBorder="1"/>
    <xf numFmtId="4" fontId="29" fillId="0" borderId="0" xfId="0" applyNumberFormat="1" applyFont="1"/>
    <xf numFmtId="0" fontId="6" fillId="0" borderId="2" xfId="24" applyFont="1" applyBorder="1" applyAlignment="1">
      <alignment horizontal="left" vertical="center" wrapText="1"/>
    </xf>
    <xf numFmtId="0" fontId="6" fillId="0" borderId="3" xfId="24" applyFont="1" applyBorder="1" applyAlignment="1">
      <alignment horizontal="left" vertical="center" wrapText="1"/>
    </xf>
    <xf numFmtId="0" fontId="30" fillId="0" borderId="0" xfId="22" applyFont="1" applyAlignment="1">
      <alignment vertical="center"/>
    </xf>
    <xf numFmtId="0" fontId="31" fillId="0" borderId="0" xfId="22" applyFont="1"/>
    <xf numFmtId="0" fontId="31" fillId="0" borderId="13" xfId="22" applyFont="1" applyBorder="1"/>
    <xf numFmtId="0" fontId="32" fillId="0" borderId="0" xfId="22" applyFont="1"/>
    <xf numFmtId="0" fontId="31" fillId="0" borderId="1" xfId="22" applyFont="1" applyBorder="1"/>
    <xf numFmtId="4" fontId="8" fillId="0" borderId="0" xfId="22" applyNumberFormat="1" applyFont="1"/>
    <xf numFmtId="0" fontId="8" fillId="0" borderId="0" xfId="22" applyFont="1"/>
    <xf numFmtId="4" fontId="31" fillId="0" borderId="0" xfId="22" applyNumberFormat="1" applyFont="1"/>
    <xf numFmtId="4" fontId="32" fillId="0" borderId="0" xfId="22" applyNumberFormat="1" applyFont="1"/>
    <xf numFmtId="4" fontId="5" fillId="2" borderId="4" xfId="22" applyNumberFormat="1" applyFont="1" applyFill="1" applyBorder="1" applyAlignment="1">
      <alignment vertical="center"/>
    </xf>
    <xf numFmtId="3" fontId="12" fillId="0" borderId="0" xfId="22" applyNumberFormat="1" applyFont="1"/>
    <xf numFmtId="4" fontId="31" fillId="3" borderId="0" xfId="22" applyNumberFormat="1" applyFont="1" applyFill="1"/>
    <xf numFmtId="4" fontId="14" fillId="0" borderId="4" xfId="22" applyNumberFormat="1" applyFont="1" applyFill="1" applyBorder="1" applyAlignment="1">
      <alignment vertical="center"/>
    </xf>
    <xf numFmtId="4" fontId="5" fillId="0" borderId="4" xfId="22" applyNumberFormat="1" applyFont="1" applyFill="1" applyBorder="1" applyAlignment="1">
      <alignment vertical="center"/>
    </xf>
    <xf numFmtId="4" fontId="12" fillId="0" borderId="0" xfId="22" applyNumberFormat="1" applyFont="1"/>
    <xf numFmtId="4" fontId="14" fillId="0" borderId="0" xfId="22" applyNumberFormat="1" applyFont="1" applyBorder="1" applyAlignment="1">
      <alignment vertical="center"/>
    </xf>
    <xf numFmtId="4" fontId="7" fillId="0" borderId="0" xfId="23" applyNumberFormat="1" applyFont="1" applyBorder="1" applyAlignment="1">
      <alignment horizontal="left" vertical="center" wrapText="1"/>
    </xf>
    <xf numFmtId="0" fontId="26" fillId="0" borderId="0" xfId="22" applyFont="1" applyAlignment="1">
      <alignment horizontal="center" vertical="center"/>
    </xf>
    <xf numFmtId="0" fontId="25" fillId="0" borderId="0" xfId="22" applyFont="1" applyAlignment="1">
      <alignment horizontal="center" vertical="center"/>
    </xf>
    <xf numFmtId="0" fontId="23" fillId="0" borderId="0" xfId="22" applyFont="1" applyAlignment="1">
      <alignment horizontal="center" vertical="center"/>
    </xf>
    <xf numFmtId="0" fontId="24" fillId="0" borderId="0" xfId="22" applyFont="1" applyAlignment="1">
      <alignment horizontal="center" vertical="center"/>
    </xf>
    <xf numFmtId="0" fontId="28" fillId="0" borderId="2" xfId="24" applyFont="1" applyBorder="1" applyAlignment="1">
      <alignment horizontal="left" vertical="center" wrapText="1"/>
    </xf>
    <xf numFmtId="0" fontId="28" fillId="0" borderId="3" xfId="24" applyFont="1" applyBorder="1" applyAlignment="1">
      <alignment horizontal="left" vertical="center" wrapText="1"/>
    </xf>
    <xf numFmtId="0" fontId="6" fillId="0" borderId="2" xfId="24" applyFont="1" applyBorder="1" applyAlignment="1">
      <alignment horizontal="left" vertical="center" wrapText="1"/>
    </xf>
    <xf numFmtId="0" fontId="6" fillId="0" borderId="3" xfId="24" applyFont="1" applyBorder="1" applyAlignment="1">
      <alignment horizontal="left" vertical="center" wrapText="1"/>
    </xf>
    <xf numFmtId="0" fontId="6" fillId="0" borderId="4" xfId="24" applyFont="1" applyBorder="1" applyAlignment="1">
      <alignment horizontal="left" vertical="center" wrapText="1"/>
    </xf>
    <xf numFmtId="37" fontId="27" fillId="0" borderId="1" xfId="1" applyNumberFormat="1" applyFont="1" applyFill="1" applyBorder="1" applyAlignment="1" applyProtection="1">
      <alignment horizontal="center" vertical="center"/>
    </xf>
    <xf numFmtId="0" fontId="14" fillId="0" borderId="7" xfId="22" applyFont="1" applyBorder="1" applyAlignment="1">
      <alignment horizontal="center" vertical="center"/>
    </xf>
    <xf numFmtId="0" fontId="14" fillId="0" borderId="14" xfId="22" applyFont="1" applyBorder="1" applyAlignment="1">
      <alignment horizontal="center" vertical="center"/>
    </xf>
    <xf numFmtId="37" fontId="2" fillId="0" borderId="11" xfId="1" applyNumberFormat="1" applyFont="1" applyFill="1" applyBorder="1" applyAlignment="1" applyProtection="1">
      <alignment horizontal="center" vertical="center"/>
    </xf>
    <xf numFmtId="37" fontId="2" fillId="0" borderId="2" xfId="1" applyNumberFormat="1" applyFont="1" applyFill="1" applyBorder="1" applyAlignment="1" applyProtection="1">
      <alignment horizontal="center" vertical="center"/>
    </xf>
    <xf numFmtId="37" fontId="2" fillId="0" borderId="3" xfId="1" applyNumberFormat="1" applyFont="1" applyFill="1" applyBorder="1" applyAlignment="1" applyProtection="1">
      <alignment horizontal="center" vertical="center"/>
    </xf>
    <xf numFmtId="0" fontId="14" fillId="0" borderId="10" xfId="22" applyFont="1" applyBorder="1" applyAlignment="1">
      <alignment horizontal="center" vertical="center" textRotation="90"/>
    </xf>
    <xf numFmtId="0" fontId="14" fillId="0" borderId="0" xfId="22" applyFont="1" applyAlignment="1">
      <alignment horizontal="center" vertical="center" textRotation="90"/>
    </xf>
    <xf numFmtId="0" fontId="14" fillId="0" borderId="1" xfId="22" applyFont="1" applyBorder="1" applyAlignment="1">
      <alignment horizontal="center" vertical="center" textRotation="90"/>
    </xf>
    <xf numFmtId="0" fontId="14" fillId="0" borderId="10" xfId="22" applyFont="1" applyBorder="1" applyAlignment="1">
      <alignment horizontal="center" vertical="center" textRotation="90" wrapText="1"/>
    </xf>
    <xf numFmtId="0" fontId="14" fillId="0" borderId="0" xfId="22" applyFont="1" applyAlignment="1">
      <alignment horizontal="center" vertical="center" textRotation="90" wrapText="1"/>
    </xf>
    <xf numFmtId="0" fontId="14" fillId="0" borderId="1" xfId="22" applyFont="1" applyBorder="1" applyAlignment="1">
      <alignment horizontal="center" vertical="center" textRotation="90" wrapText="1"/>
    </xf>
    <xf numFmtId="0" fontId="14" fillId="0" borderId="8" xfId="22" applyFont="1" applyBorder="1" applyAlignment="1">
      <alignment horizontal="center" vertical="center"/>
    </xf>
    <xf numFmtId="0" fontId="14" fillId="0" borderId="5" xfId="22" applyFont="1" applyBorder="1" applyAlignment="1">
      <alignment horizontal="center" vertical="center"/>
    </xf>
    <xf numFmtId="0" fontId="14" fillId="0" borderId="15" xfId="22" applyFont="1" applyBorder="1" applyAlignment="1">
      <alignment horizontal="center" vertical="center"/>
    </xf>
    <xf numFmtId="0" fontId="23" fillId="0" borderId="0" xfId="22" applyFont="1" applyFill="1" applyAlignment="1">
      <alignment horizontal="center" vertical="center"/>
    </xf>
  </cellXfs>
  <cellStyles count="28">
    <cellStyle name="Millares 2 2" xfId="16"/>
    <cellStyle name="Millares 2 3" xfId="3"/>
    <cellStyle name="Millares 5" xfId="1"/>
    <cellStyle name="Moneda 2 2" xfId="10"/>
    <cellStyle name="Normal" xfId="0" builtinId="0"/>
    <cellStyle name="Normal 10" xfId="2"/>
    <cellStyle name="Normal 10 2" xfId="27"/>
    <cellStyle name="Normal 10 3" xfId="26"/>
    <cellStyle name="Normal 10 6" xfId="24"/>
    <cellStyle name="Normal 15" xfId="7"/>
    <cellStyle name="Normal 15 2" xfId="23"/>
    <cellStyle name="Normal 2" xfId="12"/>
    <cellStyle name="Normal 2 2" xfId="8"/>
    <cellStyle name="Normal 3" xfId="13"/>
    <cellStyle name="Normal 3 2" xfId="18"/>
    <cellStyle name="Normal 4" xfId="14"/>
    <cellStyle name="Normal 4 2" xfId="21"/>
    <cellStyle name="Normal 6 3 2 2" xfId="17"/>
    <cellStyle name="Normal 6 4" xfId="5"/>
    <cellStyle name="Normal 6 7" xfId="19"/>
    <cellStyle name="Normal 6 8 2" xfId="22"/>
    <cellStyle name="Normal 7 2" xfId="9"/>
    <cellStyle name="Normal 7 3 2" xfId="15"/>
    <cellStyle name="Normal 7 4" xfId="20"/>
    <cellStyle name="Normal 9 3" xfId="4"/>
    <cellStyle name="Normal_Formatos aspecto Financiero 2 2" xfId="6"/>
    <cellStyle name="Porcentaje 2 2" xfId="2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439</xdr:row>
      <xdr:rowOff>174625</xdr:rowOff>
    </xdr:from>
    <xdr:to>
      <xdr:col>9</xdr:col>
      <xdr:colOff>985051</xdr:colOff>
      <xdr:row>447</xdr:row>
      <xdr:rowOff>42333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0" y="75640406"/>
          <a:ext cx="10500129" cy="1415521"/>
          <a:chOff x="-143428" y="99901385"/>
          <a:chExt cx="8938896" cy="1375766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38093" y="99901385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9" name="Text Box 9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295" y="99916941"/>
            <a:ext cx="2228668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Text Box 8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8" y="99964645"/>
            <a:ext cx="2036445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34588" y="99937259"/>
            <a:ext cx="2068449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436</xdr:row>
      <xdr:rowOff>15875</xdr:rowOff>
    </xdr:from>
    <xdr:to>
      <xdr:col>9</xdr:col>
      <xdr:colOff>985051</xdr:colOff>
      <xdr:row>443</xdr:row>
      <xdr:rowOff>105833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0" y="82171071"/>
          <a:ext cx="10501768" cy="1423458"/>
          <a:chOff x="-143428" y="99901385"/>
          <a:chExt cx="8938896" cy="1375766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38093" y="99901385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295" y="99916941"/>
            <a:ext cx="2228668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8" y="99964645"/>
            <a:ext cx="2036445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34588" y="99937259"/>
            <a:ext cx="2068449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439</xdr:row>
      <xdr:rowOff>79375</xdr:rowOff>
    </xdr:from>
    <xdr:to>
      <xdr:col>9</xdr:col>
      <xdr:colOff>985051</xdr:colOff>
      <xdr:row>446</xdr:row>
      <xdr:rowOff>153458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AB5B60A7-73B4-4DA5-A8B5-B4D2402A2826}"/>
            </a:ext>
          </a:extLst>
        </xdr:cNvPr>
        <xdr:cNvGrpSpPr/>
      </xdr:nvGrpSpPr>
      <xdr:grpSpPr>
        <a:xfrm>
          <a:off x="0" y="76359971"/>
          <a:ext cx="10488070" cy="1429564"/>
          <a:chOff x="-143428" y="99901385"/>
          <a:chExt cx="8938896" cy="1375766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2C7CBE18-5C41-6BF3-E5B5-95BB482A1E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38093" y="99901385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xmlns="" id="{690484FD-29C3-85CE-9214-5ECA14412E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295" y="99916941"/>
            <a:ext cx="2228668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xmlns="" id="{09C3654C-7D31-2A05-D6B4-2DB944FCAA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8" y="99964645"/>
            <a:ext cx="2036445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6978A398-0A39-A8E6-4CD4-43F3F5DE2A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34588" y="99937259"/>
            <a:ext cx="2068449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439</xdr:row>
      <xdr:rowOff>79375</xdr:rowOff>
    </xdr:from>
    <xdr:to>
      <xdr:col>9</xdr:col>
      <xdr:colOff>985051</xdr:colOff>
      <xdr:row>446</xdr:row>
      <xdr:rowOff>153458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AB5B60A7-73B4-4DA5-A8B5-B4D2402A2826}"/>
            </a:ext>
          </a:extLst>
        </xdr:cNvPr>
        <xdr:cNvGrpSpPr/>
      </xdr:nvGrpSpPr>
      <xdr:grpSpPr>
        <a:xfrm>
          <a:off x="0" y="76521163"/>
          <a:ext cx="10488070" cy="1429564"/>
          <a:chOff x="-143428" y="99901385"/>
          <a:chExt cx="8938896" cy="1375766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2C7CBE18-5C41-6BF3-E5B5-95BB482A1E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38093" y="99901385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xmlns="" id="{690484FD-29C3-85CE-9214-5ECA14412E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295" y="99916941"/>
            <a:ext cx="2228668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xmlns="" id="{09C3654C-7D31-2A05-D6B4-2DB944FCAA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8" y="99964645"/>
            <a:ext cx="2036445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6978A398-0A39-A8E6-4CD4-43F3F5DE2A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34588" y="99937259"/>
            <a:ext cx="2068449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439</xdr:row>
      <xdr:rowOff>79375</xdr:rowOff>
    </xdr:from>
    <xdr:to>
      <xdr:col>9</xdr:col>
      <xdr:colOff>985051</xdr:colOff>
      <xdr:row>446</xdr:row>
      <xdr:rowOff>153458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AB5B60A7-73B4-4DA5-A8B5-B4D2402A2826}"/>
            </a:ext>
          </a:extLst>
        </xdr:cNvPr>
        <xdr:cNvGrpSpPr/>
      </xdr:nvGrpSpPr>
      <xdr:grpSpPr>
        <a:xfrm>
          <a:off x="0" y="76521163"/>
          <a:ext cx="10488070" cy="1429564"/>
          <a:chOff x="-143428" y="99901385"/>
          <a:chExt cx="8938896" cy="1375766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2C7CBE18-5C41-6BF3-E5B5-95BB482A1E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38093" y="99901385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xmlns="" id="{690484FD-29C3-85CE-9214-5ECA14412E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295" y="99916941"/>
            <a:ext cx="2228668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xmlns="" id="{09C3654C-7D31-2A05-D6B4-2DB944FCAA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8" y="99964645"/>
            <a:ext cx="2036445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6978A398-0A39-A8E6-4CD4-43F3F5DE2A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34588" y="99937259"/>
            <a:ext cx="2068449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439</xdr:row>
      <xdr:rowOff>174625</xdr:rowOff>
    </xdr:from>
    <xdr:to>
      <xdr:col>9</xdr:col>
      <xdr:colOff>985051</xdr:colOff>
      <xdr:row>447</xdr:row>
      <xdr:rowOff>42333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0" y="76482455"/>
          <a:ext cx="10510051" cy="1413274"/>
          <a:chOff x="-143428" y="99901385"/>
          <a:chExt cx="8938896" cy="1375766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38093" y="99901385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295" y="99916941"/>
            <a:ext cx="2228668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8" y="99964645"/>
            <a:ext cx="2036445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34588" y="99937259"/>
            <a:ext cx="2068449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439</xdr:row>
      <xdr:rowOff>174625</xdr:rowOff>
    </xdr:from>
    <xdr:to>
      <xdr:col>9</xdr:col>
      <xdr:colOff>985051</xdr:colOff>
      <xdr:row>447</xdr:row>
      <xdr:rowOff>42333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0" y="76455345"/>
          <a:ext cx="10501979" cy="1449827"/>
          <a:chOff x="-143428" y="99901385"/>
          <a:chExt cx="8938896" cy="1375766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38093" y="99901385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295" y="99916941"/>
            <a:ext cx="2228668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8" y="99964645"/>
            <a:ext cx="2036445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34588" y="99937259"/>
            <a:ext cx="2068449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440</xdr:row>
      <xdr:rowOff>174625</xdr:rowOff>
    </xdr:from>
    <xdr:to>
      <xdr:col>9</xdr:col>
      <xdr:colOff>985051</xdr:colOff>
      <xdr:row>448</xdr:row>
      <xdr:rowOff>42333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0" y="78124115"/>
          <a:ext cx="10490612" cy="1461687"/>
          <a:chOff x="-143428" y="99901385"/>
          <a:chExt cx="8938896" cy="1375766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38093" y="99901385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295" y="99916941"/>
            <a:ext cx="2228668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8" y="99964645"/>
            <a:ext cx="2036445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34588" y="99937259"/>
            <a:ext cx="2068449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8"/>
  <sheetViews>
    <sheetView showGridLines="0" tabSelected="1" topLeftCell="A406" zoomScale="96" zoomScaleNormal="96" workbookViewId="0">
      <selection activeCell="I308" sqref="I308"/>
    </sheetView>
  </sheetViews>
  <sheetFormatPr baseColWidth="10" defaultRowHeight="16.5" x14ac:dyDescent="0.3"/>
  <cols>
    <col min="1" max="1" width="5.85546875" style="4" customWidth="1"/>
    <col min="2" max="3" width="6.85546875" style="4" customWidth="1"/>
    <col min="4" max="4" width="46.5703125" style="4" customWidth="1"/>
    <col min="5" max="8" width="15.7109375" style="4" customWidth="1"/>
    <col min="9" max="9" width="13.5703125" style="4" customWidth="1"/>
    <col min="10" max="10" width="18" style="4" customWidth="1"/>
    <col min="11" max="11" width="11.85546875" style="2" bestFit="1" customWidth="1"/>
    <col min="12" max="16384" width="11.42578125" style="2"/>
  </cols>
  <sheetData>
    <row r="1" spans="1:11" x14ac:dyDescent="0.3">
      <c r="I1" s="81"/>
    </row>
    <row r="2" spans="1:11" x14ac:dyDescent="0.3">
      <c r="A2" s="98" t="s">
        <v>333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x14ac:dyDescent="0.3">
      <c r="A3" s="99" t="s">
        <v>251</v>
      </c>
      <c r="B3" s="99"/>
      <c r="C3" s="99"/>
      <c r="D3" s="99"/>
      <c r="E3" s="99"/>
      <c r="F3" s="99"/>
      <c r="G3" s="99"/>
      <c r="H3" s="99"/>
      <c r="I3" s="99"/>
      <c r="J3" s="99"/>
    </row>
    <row r="4" spans="1:11" x14ac:dyDescent="0.3">
      <c r="A4" s="100" t="s">
        <v>297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1" x14ac:dyDescent="0.3">
      <c r="A5" s="100" t="s">
        <v>401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1" x14ac:dyDescent="0.3">
      <c r="A6" s="101" t="s">
        <v>409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1" x14ac:dyDescent="0.3">
      <c r="A7" s="107" t="s">
        <v>298</v>
      </c>
      <c r="B7" s="107"/>
      <c r="C7" s="107"/>
      <c r="D7" s="107"/>
      <c r="E7" s="107"/>
      <c r="F7" s="107"/>
      <c r="G7" s="107"/>
      <c r="H7" s="107"/>
      <c r="I7" s="107"/>
      <c r="J7" s="107"/>
      <c r="K7" s="34"/>
    </row>
    <row r="8" spans="1:11" x14ac:dyDescent="0.3">
      <c r="A8" s="113" t="s">
        <v>299</v>
      </c>
      <c r="B8" s="113" t="s">
        <v>2</v>
      </c>
      <c r="C8" s="116" t="s">
        <v>300</v>
      </c>
      <c r="D8" s="119" t="s">
        <v>301</v>
      </c>
      <c r="E8" s="110" t="s">
        <v>302</v>
      </c>
      <c r="F8" s="111"/>
      <c r="G8" s="111"/>
      <c r="H8" s="111"/>
      <c r="I8" s="112"/>
      <c r="J8" s="108" t="s">
        <v>253</v>
      </c>
      <c r="K8" s="44"/>
    </row>
    <row r="9" spans="1:11" ht="29.25" customHeight="1" x14ac:dyDescent="0.3">
      <c r="A9" s="114"/>
      <c r="B9" s="114"/>
      <c r="C9" s="117"/>
      <c r="D9" s="120"/>
      <c r="E9" s="29" t="s">
        <v>3</v>
      </c>
      <c r="F9" s="30" t="s">
        <v>255</v>
      </c>
      <c r="G9" s="29" t="s">
        <v>0</v>
      </c>
      <c r="H9" s="29" t="s">
        <v>1</v>
      </c>
      <c r="I9" s="41" t="s">
        <v>4</v>
      </c>
      <c r="J9" s="109"/>
      <c r="K9" s="43"/>
    </row>
    <row r="10" spans="1:11" ht="15" customHeight="1" x14ac:dyDescent="0.3">
      <c r="A10" s="115"/>
      <c r="B10" s="115"/>
      <c r="C10" s="118"/>
      <c r="D10" s="121"/>
      <c r="E10" s="32" t="s">
        <v>54</v>
      </c>
      <c r="F10" s="32" t="s">
        <v>55</v>
      </c>
      <c r="G10" s="31" t="s">
        <v>56</v>
      </c>
      <c r="H10" s="32" t="s">
        <v>57</v>
      </c>
      <c r="I10" s="32" t="s">
        <v>58</v>
      </c>
      <c r="J10" s="42" t="s">
        <v>254</v>
      </c>
    </row>
    <row r="11" spans="1:11" ht="15" customHeight="1" x14ac:dyDescent="0.3">
      <c r="A11" s="45" t="s">
        <v>5</v>
      </c>
      <c r="B11" s="20"/>
      <c r="C11" s="20"/>
      <c r="D11" s="21"/>
      <c r="E11" s="13">
        <f>SUM(E12+E16+E21+E32+E37+E46+E50)</f>
        <v>35022874.699999996</v>
      </c>
      <c r="F11" s="13">
        <f>SUM(F12+F16+F21+F32+F37+F46+F50)</f>
        <v>0</v>
      </c>
      <c r="G11" s="13">
        <f>E11+F11</f>
        <v>35022874.699999996</v>
      </c>
      <c r="H11" s="13">
        <f>SUM(H12+H16+H21+H32+H37+H46+H50)</f>
        <v>7649636.7599999998</v>
      </c>
      <c r="I11" s="13">
        <f>SUM(I12+I16+I21+I32+I37+I46+I50)</f>
        <v>7649636.7599999998</v>
      </c>
      <c r="J11" s="13">
        <f>G11-H11</f>
        <v>27373237.939999998</v>
      </c>
    </row>
    <row r="12" spans="1:11" ht="12.75" customHeight="1" x14ac:dyDescent="0.3">
      <c r="A12" s="35"/>
      <c r="B12" s="46" t="s">
        <v>6</v>
      </c>
      <c r="C12" s="51"/>
      <c r="D12" s="48"/>
      <c r="E12" s="13">
        <f>SUM(E13)</f>
        <v>32195422.799999997</v>
      </c>
      <c r="F12" s="13">
        <f>SUM(F13)</f>
        <v>0</v>
      </c>
      <c r="G12" s="13">
        <f t="shared" ref="G12:G141" si="0">E12+F12</f>
        <v>32195422.799999997</v>
      </c>
      <c r="H12" s="13">
        <f t="shared" ref="H12:I12" si="1">SUM(H13)</f>
        <v>7648136.7599999998</v>
      </c>
      <c r="I12" s="13">
        <f t="shared" si="1"/>
        <v>7648136.7599999998</v>
      </c>
      <c r="J12" s="13">
        <f t="shared" ref="J12:J97" si="2">G12-H12</f>
        <v>24547286.039999999</v>
      </c>
    </row>
    <row r="13" spans="1:11" ht="12.75" customHeight="1" x14ac:dyDescent="0.3">
      <c r="A13" s="35"/>
      <c r="B13" s="12"/>
      <c r="C13" s="53" t="s">
        <v>59</v>
      </c>
      <c r="D13" s="2"/>
      <c r="E13" s="13">
        <f>SUM(E14:E15)</f>
        <v>32195422.799999997</v>
      </c>
      <c r="F13" s="13">
        <f>SUM(F14:F15)</f>
        <v>0</v>
      </c>
      <c r="G13" s="13">
        <f t="shared" si="0"/>
        <v>32195422.799999997</v>
      </c>
      <c r="H13" s="13">
        <f t="shared" ref="H13:I13" si="3">SUM(H14:H15)</f>
        <v>7648136.7599999998</v>
      </c>
      <c r="I13" s="13">
        <f t="shared" si="3"/>
        <v>7648136.7599999998</v>
      </c>
      <c r="J13" s="13">
        <f t="shared" si="2"/>
        <v>24547286.039999999</v>
      </c>
    </row>
    <row r="14" spans="1:11" ht="12.75" customHeight="1" x14ac:dyDescent="0.3">
      <c r="A14" s="35"/>
      <c r="B14" s="12"/>
      <c r="C14" s="52"/>
      <c r="D14" s="10" t="s">
        <v>256</v>
      </c>
      <c r="E14" s="11">
        <f>'IP-9 Part Fed'!E14+'IP-9 FAEISM'!E14+'IP-9 Rec Fisc'!E14+'IP-9 Fortamun'!E14+'IP-9 FAISM'!E14+'IP-9 Ramo 09'!E14+'IP-9 FAISM Rendimientos'!E15</f>
        <v>0</v>
      </c>
      <c r="F14" s="11">
        <f>'IP-9 Part Fed'!F14+'IP-9 FAEISM'!F14+'IP-9 Rec Fisc'!F14+'IP-9 Fortamun'!F14+'IP-9 FAISM'!F14+'IP-9 Ramo 09'!F14+'IP-9 FAISM Rendimientos'!F15</f>
        <v>0</v>
      </c>
      <c r="G14" s="11">
        <f t="shared" si="0"/>
        <v>0</v>
      </c>
      <c r="H14" s="11">
        <v>0</v>
      </c>
      <c r="I14" s="11">
        <v>0</v>
      </c>
      <c r="J14" s="11">
        <f>G14-H14</f>
        <v>0</v>
      </c>
    </row>
    <row r="15" spans="1:11" ht="12.75" customHeight="1" x14ac:dyDescent="0.3">
      <c r="A15" s="35"/>
      <c r="B15" s="12"/>
      <c r="C15" s="12"/>
      <c r="D15" s="10" t="s">
        <v>225</v>
      </c>
      <c r="E15" s="11">
        <f>'IP-9 Part Fed'!E15+'IP-9 FAEISM'!E15+'IP-9 Rec Fisc'!E15+'IP-9 Fortamun'!E15+'IP-9 FAISM'!E15+'IP-9 Ramo 09'!E15+'IP-9 FAISM Rendimientos'!E16</f>
        <v>32195422.799999997</v>
      </c>
      <c r="F15" s="11">
        <f>'IP-9 Part Fed'!F15+'IP-9 FAEISM'!F15+'IP-9 Rec Fisc'!F15+'IP-9 Fortamun'!F15+'IP-9 FAISM'!F15+'IP-9 Ramo 09'!F15+'IP-9 FAISM Rendimientos'!F16</f>
        <v>0</v>
      </c>
      <c r="G15" s="11">
        <f t="shared" si="0"/>
        <v>32195422.799999997</v>
      </c>
      <c r="H15" s="11">
        <f>'IP-9 Part Fed'!H15+'IP-9 FAEISM'!H15+'IP-9 Rec Fisc'!H15+'IP-9 Fortamun'!H15+'IP-9 FAISM'!H15+'IP-9 Ramo 09'!H15+'IP-9 FAISM Rendimientos'!H16</f>
        <v>7648136.7599999998</v>
      </c>
      <c r="I15" s="11">
        <f>'IP-9 Part Fed'!I15+'IP-9 FAEISM'!I15+'IP-9 Rec Fisc'!I15+'IP-9 Fortamun'!I15+'IP-9 FAISM'!I15+'IP-9 Ramo 09'!I15+'IP-9 FAISM Rendimientos'!I16</f>
        <v>7648136.7599999998</v>
      </c>
      <c r="J15" s="11">
        <f t="shared" si="2"/>
        <v>24547286.039999999</v>
      </c>
    </row>
    <row r="16" spans="1:11" ht="12.75" customHeight="1" x14ac:dyDescent="0.3">
      <c r="A16" s="35"/>
      <c r="B16" s="46" t="s">
        <v>7</v>
      </c>
      <c r="C16" s="46"/>
      <c r="D16" s="47"/>
      <c r="E16" s="13">
        <f>E17+E18</f>
        <v>0</v>
      </c>
      <c r="F16" s="13">
        <f>F17+F18</f>
        <v>0</v>
      </c>
      <c r="G16" s="13">
        <f t="shared" si="0"/>
        <v>0</v>
      </c>
      <c r="H16" s="13">
        <f t="shared" ref="H16:I16" si="4">H17+H18</f>
        <v>0</v>
      </c>
      <c r="I16" s="13">
        <f t="shared" si="4"/>
        <v>0</v>
      </c>
      <c r="J16" s="13">
        <f t="shared" si="2"/>
        <v>0</v>
      </c>
    </row>
    <row r="17" spans="1:11" ht="12.75" customHeight="1" x14ac:dyDescent="0.3">
      <c r="A17" s="35"/>
      <c r="B17" s="12"/>
      <c r="C17" s="53" t="s">
        <v>60</v>
      </c>
      <c r="D17" s="26"/>
      <c r="E17" s="13">
        <v>0</v>
      </c>
      <c r="F17" s="13">
        <v>0</v>
      </c>
      <c r="G17" s="13">
        <f t="shared" si="0"/>
        <v>0</v>
      </c>
      <c r="H17" s="13">
        <v>0</v>
      </c>
      <c r="I17" s="13">
        <v>0</v>
      </c>
      <c r="J17" s="13">
        <f t="shared" si="2"/>
        <v>0</v>
      </c>
    </row>
    <row r="18" spans="1:11" ht="12.75" customHeight="1" x14ac:dyDescent="0.3">
      <c r="A18" s="35"/>
      <c r="B18" s="12"/>
      <c r="C18" s="54" t="s">
        <v>61</v>
      </c>
      <c r="D18" s="26"/>
      <c r="E18" s="13">
        <f>SUM(E19)</f>
        <v>0</v>
      </c>
      <c r="F18" s="13">
        <f>SUM(F19)</f>
        <v>0</v>
      </c>
      <c r="G18" s="13">
        <f t="shared" si="0"/>
        <v>0</v>
      </c>
      <c r="H18" s="13">
        <f>SUM(H19)</f>
        <v>0</v>
      </c>
      <c r="I18" s="13">
        <f>SUM(I19)</f>
        <v>0</v>
      </c>
      <c r="J18" s="13">
        <f t="shared" si="2"/>
        <v>0</v>
      </c>
    </row>
    <row r="19" spans="1:11" ht="12.75" customHeight="1" x14ac:dyDescent="0.3">
      <c r="A19" s="35"/>
      <c r="B19" s="12"/>
      <c r="C19" s="12"/>
      <c r="D19" s="10" t="s">
        <v>374</v>
      </c>
      <c r="E19" s="11">
        <f>'IP-9 Part Fed'!E19+'IP-9 FAEISM'!E19+'IP-9 Rec Fisc'!E19+'IP-9 Fortamun'!E19+'IP-9 FAISM'!E19+'IP-9 Ramo 09'!E19+'IP-9 FAISM Rendimientos'!E20</f>
        <v>0</v>
      </c>
      <c r="F19" s="11">
        <f>'IP-9 Part Fed'!F19+'IP-9 FAEISM'!F19+'IP-9 Rec Fisc'!F19+'IP-9 Fortamun'!F19+'IP-9 FAISM'!F19+'IP-9 Ramo 09'!F19+'IP-9 FAISM Rendimientos'!F20</f>
        <v>0</v>
      </c>
      <c r="G19" s="11">
        <f t="shared" si="0"/>
        <v>0</v>
      </c>
      <c r="H19" s="11">
        <f>'IP-9 Part Fed'!H19+'IP-9 FAEISM'!H19+'IP-9 Rec Fisc'!H19+'IP-9 Fortamun'!H19+'IP-9 FAISM'!H19+'IP-9 Ramo 09'!H19+'IP-9 FAISM Rendimientos'!H20</f>
        <v>0</v>
      </c>
      <c r="I19" s="11">
        <f>'IP-9 Part Fed'!I19+'IP-9 FAEISM'!I19+'IP-9 Rec Fisc'!I19+'IP-9 Fortamun'!I19+'IP-9 FAISM'!I19+'IP-9 Ramo 09'!I19+'IP-9 FAISM Rendimientos'!I20</f>
        <v>0</v>
      </c>
      <c r="J19" s="11">
        <f t="shared" si="2"/>
        <v>0</v>
      </c>
    </row>
    <row r="20" spans="1:11" ht="12.75" customHeight="1" x14ac:dyDescent="0.3">
      <c r="A20" s="35"/>
      <c r="B20" s="12"/>
      <c r="C20" s="54" t="s">
        <v>62</v>
      </c>
      <c r="D20" s="26"/>
      <c r="E20" s="11">
        <v>0</v>
      </c>
      <c r="F20" s="11">
        <v>0</v>
      </c>
      <c r="G20" s="13">
        <f t="shared" si="0"/>
        <v>0</v>
      </c>
      <c r="H20" s="13">
        <v>0</v>
      </c>
      <c r="I20" s="13">
        <v>0</v>
      </c>
      <c r="J20" s="13">
        <f t="shared" si="2"/>
        <v>0</v>
      </c>
    </row>
    <row r="21" spans="1:11" ht="12.75" customHeight="1" x14ac:dyDescent="0.3">
      <c r="A21" s="35"/>
      <c r="B21" s="46" t="s">
        <v>8</v>
      </c>
      <c r="C21" s="46"/>
      <c r="D21" s="47"/>
      <c r="E21" s="13">
        <f>+E22+E23+E28+E29</f>
        <v>2682951.9</v>
      </c>
      <c r="F21" s="13">
        <f>+F22+F23+F28+F29</f>
        <v>0</v>
      </c>
      <c r="G21" s="13">
        <f t="shared" si="0"/>
        <v>2682951.9</v>
      </c>
      <c r="H21" s="13">
        <f t="shared" ref="H21:I21" si="5">+H22+H23+H28+H29</f>
        <v>0</v>
      </c>
      <c r="I21" s="13">
        <f t="shared" si="5"/>
        <v>0</v>
      </c>
      <c r="J21" s="13">
        <f t="shared" si="2"/>
        <v>2682951.9</v>
      </c>
    </row>
    <row r="22" spans="1:11" ht="12.75" customHeight="1" x14ac:dyDescent="0.3">
      <c r="A22" s="35"/>
      <c r="B22" s="12"/>
      <c r="C22" s="54" t="s">
        <v>63</v>
      </c>
      <c r="D22" s="26"/>
      <c r="E22" s="13">
        <v>0</v>
      </c>
      <c r="F22" s="13">
        <v>0</v>
      </c>
      <c r="G22" s="13">
        <f t="shared" si="0"/>
        <v>0</v>
      </c>
      <c r="H22" s="13">
        <v>0</v>
      </c>
      <c r="I22" s="13">
        <v>0</v>
      </c>
      <c r="J22" s="13">
        <f t="shared" si="2"/>
        <v>0</v>
      </c>
    </row>
    <row r="23" spans="1:11" ht="12.75" customHeight="1" x14ac:dyDescent="0.3">
      <c r="A23" s="35"/>
      <c r="B23" s="12"/>
      <c r="C23" s="54" t="s">
        <v>64</v>
      </c>
      <c r="D23" s="26"/>
      <c r="E23" s="13">
        <f>SUM(E24:E27)</f>
        <v>2682951.9</v>
      </c>
      <c r="F23" s="13">
        <f>SUM(F24:F27)</f>
        <v>0</v>
      </c>
      <c r="G23" s="13">
        <f t="shared" si="0"/>
        <v>2682951.9</v>
      </c>
      <c r="H23" s="13">
        <f>SUM(H24:H27)</f>
        <v>0</v>
      </c>
      <c r="I23" s="13">
        <f>SUM(I24:I27)</f>
        <v>0</v>
      </c>
      <c r="J23" s="13">
        <f t="shared" si="2"/>
        <v>2682951.9</v>
      </c>
    </row>
    <row r="24" spans="1:11" ht="12.75" customHeight="1" x14ac:dyDescent="0.3">
      <c r="A24" s="35"/>
      <c r="B24" s="12"/>
      <c r="C24" s="12"/>
      <c r="D24" s="10" t="s">
        <v>257</v>
      </c>
      <c r="E24" s="11">
        <v>0</v>
      </c>
      <c r="F24" s="11">
        <v>0</v>
      </c>
      <c r="G24" s="11">
        <f t="shared" si="0"/>
        <v>0</v>
      </c>
      <c r="H24" s="11">
        <v>0</v>
      </c>
      <c r="I24" s="11">
        <v>0</v>
      </c>
      <c r="J24" s="11">
        <f t="shared" si="2"/>
        <v>0</v>
      </c>
    </row>
    <row r="25" spans="1:11" ht="12.75" customHeight="1" x14ac:dyDescent="0.3">
      <c r="A25" s="35"/>
      <c r="B25" s="12"/>
      <c r="C25" s="12"/>
      <c r="D25" s="10" t="s">
        <v>258</v>
      </c>
      <c r="E25" s="11">
        <f>'IP-9 Part Fed'!E25+'IP-9 FAEISM'!E25+'IP-9 Rec Fisc'!E25+'IP-9 Fortamun'!E25+'IP-9 FAISM'!E25+'IP-9 Ramo 09'!E25+'IP-9 FAISM Rendimientos'!E26</f>
        <v>2682951.9</v>
      </c>
      <c r="F25" s="11">
        <f>'IP-9 Part Fed'!F25+'IP-9 FAEISM'!F25+'IP-9 Rec Fisc'!F25+'IP-9 Fortamun'!F25+'IP-9 FAISM'!F25+'IP-9 Ramo 09'!F25+'IP-9 FAISM Rendimientos'!F26</f>
        <v>0</v>
      </c>
      <c r="G25" s="11">
        <f t="shared" si="0"/>
        <v>2682951.9</v>
      </c>
      <c r="H25" s="11">
        <f>'IP-9 Part Fed'!H25+'IP-9 FAEISM'!H25+'IP-9 Rec Fisc'!H25+'IP-9 Fortamun'!H25+'IP-9 FAISM'!H25+'IP-9 Ramo 09'!H25+'IP-9 FAISM Rendimientos'!H26</f>
        <v>0</v>
      </c>
      <c r="I25" s="11">
        <f>'IP-9 Part Fed'!I25+'IP-9 FAEISM'!I25+'IP-9 Rec Fisc'!I25+'IP-9 Fortamun'!I25+'IP-9 FAISM'!I25+'IP-9 Ramo 09'!I25+'IP-9 FAISM Rendimientos'!I26</f>
        <v>0</v>
      </c>
      <c r="J25" s="11">
        <f t="shared" si="2"/>
        <v>2682951.9</v>
      </c>
    </row>
    <row r="26" spans="1:11" ht="12.75" customHeight="1" x14ac:dyDescent="0.3">
      <c r="A26" s="35"/>
      <c r="B26" s="12"/>
      <c r="C26" s="12"/>
      <c r="D26" s="10" t="s">
        <v>259</v>
      </c>
      <c r="E26" s="11">
        <v>0</v>
      </c>
      <c r="F26" s="11">
        <v>0</v>
      </c>
      <c r="G26" s="11">
        <f t="shared" si="0"/>
        <v>0</v>
      </c>
      <c r="H26" s="11">
        <v>0</v>
      </c>
      <c r="I26" s="11">
        <v>0</v>
      </c>
      <c r="J26" s="11">
        <f t="shared" si="2"/>
        <v>0</v>
      </c>
    </row>
    <row r="27" spans="1:11" ht="12.75" customHeight="1" x14ac:dyDescent="0.3">
      <c r="A27" s="35"/>
      <c r="B27" s="12"/>
      <c r="C27" s="12"/>
      <c r="D27" s="10" t="s">
        <v>260</v>
      </c>
      <c r="E27" s="11">
        <v>0</v>
      </c>
      <c r="F27" s="11">
        <v>0</v>
      </c>
      <c r="G27" s="11">
        <f t="shared" si="0"/>
        <v>0</v>
      </c>
      <c r="H27" s="11">
        <v>0</v>
      </c>
      <c r="I27" s="11">
        <v>0</v>
      </c>
      <c r="J27" s="11">
        <f>G27-H27</f>
        <v>0</v>
      </c>
      <c r="K27" s="2" t="s">
        <v>280</v>
      </c>
    </row>
    <row r="28" spans="1:11" ht="12.75" customHeight="1" x14ac:dyDescent="0.3">
      <c r="A28" s="35"/>
      <c r="B28" s="12"/>
      <c r="C28" s="54" t="s">
        <v>65</v>
      </c>
      <c r="D28" s="26"/>
      <c r="E28" s="13">
        <v>0</v>
      </c>
      <c r="F28" s="13">
        <v>0</v>
      </c>
      <c r="G28" s="13">
        <f t="shared" si="0"/>
        <v>0</v>
      </c>
      <c r="H28" s="13">
        <v>0</v>
      </c>
      <c r="I28" s="13">
        <v>0</v>
      </c>
      <c r="J28" s="13">
        <f t="shared" si="2"/>
        <v>0</v>
      </c>
    </row>
    <row r="29" spans="1:11" ht="12.75" customHeight="1" x14ac:dyDescent="0.3">
      <c r="A29" s="35"/>
      <c r="B29" s="12"/>
      <c r="C29" s="54" t="s">
        <v>66</v>
      </c>
      <c r="D29" s="26"/>
      <c r="E29" s="13">
        <f>SUM(E30:E31)</f>
        <v>0</v>
      </c>
      <c r="F29" s="13">
        <f>SUM(F30:F31)</f>
        <v>0</v>
      </c>
      <c r="G29" s="13">
        <f t="shared" si="0"/>
        <v>0</v>
      </c>
      <c r="H29" s="13">
        <f>SUM(H30:H31)</f>
        <v>0</v>
      </c>
      <c r="I29" s="13">
        <f>SUM(I30:I31)</f>
        <v>0</v>
      </c>
      <c r="J29" s="13">
        <f t="shared" si="2"/>
        <v>0</v>
      </c>
    </row>
    <row r="30" spans="1:11" ht="12.75" customHeight="1" x14ac:dyDescent="0.3">
      <c r="A30" s="35"/>
      <c r="B30" s="12"/>
      <c r="C30" s="12"/>
      <c r="D30" s="10" t="s">
        <v>305</v>
      </c>
      <c r="E30" s="11">
        <v>0</v>
      </c>
      <c r="F30" s="11">
        <v>0</v>
      </c>
      <c r="G30" s="11">
        <f t="shared" si="0"/>
        <v>0</v>
      </c>
      <c r="H30" s="11">
        <v>0</v>
      </c>
      <c r="I30" s="11">
        <v>0</v>
      </c>
      <c r="J30" s="11">
        <f t="shared" si="2"/>
        <v>0</v>
      </c>
    </row>
    <row r="31" spans="1:11" ht="12.75" customHeight="1" x14ac:dyDescent="0.3">
      <c r="A31" s="35"/>
      <c r="B31" s="12"/>
      <c r="C31" s="12"/>
      <c r="D31" s="10" t="s">
        <v>306</v>
      </c>
      <c r="E31" s="11">
        <v>0</v>
      </c>
      <c r="F31" s="11">
        <v>0</v>
      </c>
      <c r="G31" s="11">
        <f t="shared" si="0"/>
        <v>0</v>
      </c>
      <c r="H31" s="11">
        <v>0</v>
      </c>
      <c r="I31" s="11">
        <v>0</v>
      </c>
      <c r="J31" s="11">
        <f t="shared" si="2"/>
        <v>0</v>
      </c>
    </row>
    <row r="32" spans="1:11" ht="12.75" customHeight="1" x14ac:dyDescent="0.3">
      <c r="A32" s="35"/>
      <c r="B32" s="46" t="s">
        <v>9</v>
      </c>
      <c r="C32" s="46"/>
      <c r="D32" s="47"/>
      <c r="E32" s="13">
        <f>E33+E35+E36</f>
        <v>0</v>
      </c>
      <c r="F32" s="13">
        <f>F33+F35+F36</f>
        <v>0</v>
      </c>
      <c r="G32" s="13">
        <f t="shared" si="0"/>
        <v>0</v>
      </c>
      <c r="H32" s="13">
        <f>H33+H35+H36</f>
        <v>0</v>
      </c>
      <c r="I32" s="13">
        <f>I33+I35+I36</f>
        <v>0</v>
      </c>
      <c r="J32" s="13">
        <f t="shared" si="2"/>
        <v>0</v>
      </c>
    </row>
    <row r="33" spans="1:10" ht="12.75" customHeight="1" x14ac:dyDescent="0.3">
      <c r="A33" s="35"/>
      <c r="B33" s="12"/>
      <c r="C33" s="54" t="s">
        <v>67</v>
      </c>
      <c r="D33" s="26"/>
      <c r="E33" s="13">
        <f>+E34</f>
        <v>0</v>
      </c>
      <c r="F33" s="13">
        <f>+F34</f>
        <v>0</v>
      </c>
      <c r="G33" s="13">
        <f t="shared" si="0"/>
        <v>0</v>
      </c>
      <c r="H33" s="13">
        <f t="shared" ref="H33:I33" si="6">+H34</f>
        <v>0</v>
      </c>
      <c r="I33" s="13">
        <f t="shared" si="6"/>
        <v>0</v>
      </c>
      <c r="J33" s="13">
        <f t="shared" si="2"/>
        <v>0</v>
      </c>
    </row>
    <row r="34" spans="1:10" ht="12.75" customHeight="1" x14ac:dyDescent="0.3">
      <c r="A34" s="35"/>
      <c r="B34" s="12"/>
      <c r="C34" s="12"/>
      <c r="D34" s="10" t="s">
        <v>334</v>
      </c>
      <c r="E34" s="11">
        <f>'IP-9 Part Fed'!E34+'IP-9 FAEISM'!E34+'IP-9 Rec Fisc'!E34+'IP-9 Fortamun'!E34+'IP-9 FAISM'!E34+'IP-9 Ramo 09'!E34+'IP-9 FAISM Rendimientos'!E35</f>
        <v>0</v>
      </c>
      <c r="F34" s="11">
        <f>'IP-9 Part Fed'!F34+'IP-9 FAEISM'!F34+'IP-9 Rec Fisc'!F34+'IP-9 Fortamun'!F34+'IP-9 FAISM'!F34+'IP-9 Ramo 09'!F34+'IP-9 FAISM Rendimientos'!F35</f>
        <v>0</v>
      </c>
      <c r="G34" s="11">
        <f t="shared" si="0"/>
        <v>0</v>
      </c>
      <c r="H34" s="11">
        <v>0</v>
      </c>
      <c r="I34" s="11">
        <v>0</v>
      </c>
      <c r="J34" s="11">
        <f t="shared" si="2"/>
        <v>0</v>
      </c>
    </row>
    <row r="35" spans="1:10" ht="12.75" customHeight="1" x14ac:dyDescent="0.3">
      <c r="A35" s="35"/>
      <c r="B35" s="12"/>
      <c r="C35" s="54" t="s">
        <v>68</v>
      </c>
      <c r="D35" s="26"/>
      <c r="E35" s="11">
        <v>0</v>
      </c>
      <c r="F35" s="11">
        <v>0</v>
      </c>
      <c r="G35" s="13">
        <f t="shared" si="0"/>
        <v>0</v>
      </c>
      <c r="H35" s="13">
        <v>0</v>
      </c>
      <c r="I35" s="13">
        <v>0</v>
      </c>
      <c r="J35" s="13">
        <f t="shared" si="2"/>
        <v>0</v>
      </c>
    </row>
    <row r="36" spans="1:10" ht="12.75" customHeight="1" x14ac:dyDescent="0.3">
      <c r="A36" s="35"/>
      <c r="B36" s="12"/>
      <c r="C36" s="54" t="s">
        <v>69</v>
      </c>
      <c r="D36" s="26"/>
      <c r="E36" s="13">
        <v>0</v>
      </c>
      <c r="F36" s="13">
        <v>0</v>
      </c>
      <c r="G36" s="13">
        <f t="shared" si="0"/>
        <v>0</v>
      </c>
      <c r="H36" s="13">
        <v>0</v>
      </c>
      <c r="I36" s="13">
        <v>0</v>
      </c>
      <c r="J36" s="13">
        <f t="shared" si="2"/>
        <v>0</v>
      </c>
    </row>
    <row r="37" spans="1:10" ht="12.75" customHeight="1" x14ac:dyDescent="0.3">
      <c r="A37" s="35"/>
      <c r="B37" s="46" t="s">
        <v>10</v>
      </c>
      <c r="C37" s="46"/>
      <c r="D37" s="47"/>
      <c r="E37" s="13">
        <f>+E38+E39+E42+E43+E44</f>
        <v>44500</v>
      </c>
      <c r="F37" s="13">
        <f>+F38+F39+F42+F43+F44</f>
        <v>0</v>
      </c>
      <c r="G37" s="13">
        <f t="shared" si="0"/>
        <v>44500</v>
      </c>
      <c r="H37" s="13">
        <f>+H38+H39+H42+H43+H44</f>
        <v>1500</v>
      </c>
      <c r="I37" s="13">
        <f>+I38+I39+I42+I43+I44</f>
        <v>1500</v>
      </c>
      <c r="J37" s="13">
        <f t="shared" si="2"/>
        <v>43000</v>
      </c>
    </row>
    <row r="38" spans="1:10" ht="12.75" customHeight="1" x14ac:dyDescent="0.3">
      <c r="A38" s="35"/>
      <c r="B38" s="12"/>
      <c r="C38" s="54" t="s">
        <v>70</v>
      </c>
      <c r="D38" s="26"/>
      <c r="E38" s="13">
        <v>0</v>
      </c>
      <c r="F38" s="13">
        <v>0</v>
      </c>
      <c r="G38" s="13">
        <f t="shared" si="0"/>
        <v>0</v>
      </c>
      <c r="H38" s="13">
        <v>0</v>
      </c>
      <c r="I38" s="13">
        <v>0</v>
      </c>
      <c r="J38" s="13">
        <f t="shared" si="2"/>
        <v>0</v>
      </c>
    </row>
    <row r="39" spans="1:10" ht="12.75" customHeight="1" x14ac:dyDescent="0.3">
      <c r="A39" s="35"/>
      <c r="B39" s="12"/>
      <c r="C39" s="54" t="s">
        <v>71</v>
      </c>
      <c r="D39" s="26"/>
      <c r="E39" s="13">
        <f>SUM(E40:E41)</f>
        <v>44500</v>
      </c>
      <c r="F39" s="13">
        <f>SUM(F40:F41)</f>
        <v>0</v>
      </c>
      <c r="G39" s="13">
        <f t="shared" si="0"/>
        <v>44500</v>
      </c>
      <c r="H39" s="13">
        <f>SUM(H40:H41)</f>
        <v>1500</v>
      </c>
      <c r="I39" s="13">
        <f>SUM(I40:I41)</f>
        <v>1500</v>
      </c>
      <c r="J39" s="13">
        <f t="shared" si="2"/>
        <v>43000</v>
      </c>
    </row>
    <row r="40" spans="1:10" ht="12.75" customHeight="1" x14ac:dyDescent="0.3">
      <c r="A40" s="35"/>
      <c r="B40" s="12"/>
      <c r="C40" s="12"/>
      <c r="D40" s="10" t="s">
        <v>335</v>
      </c>
      <c r="E40" s="11">
        <f>'IP-9 Part Fed'!E40+'IP-9 FAEISM'!E40+'IP-9 Rec Fisc'!E40+'IP-9 Fortamun'!E40+'IP-9 FAISM'!E40+'IP-9 Ramo 09'!E40+'IP-9 FAISM Rendimientos'!E41</f>
        <v>44500</v>
      </c>
      <c r="F40" s="11">
        <f>'IP-9 Part Fed'!F40+'IP-9 FAEISM'!F40+'IP-9 Rec Fisc'!F40+'IP-9 Fortamun'!F40+'IP-9 FAISM'!F40+'IP-9 Ramo 09'!F40+'IP-9 FAISM Rendimientos'!F41</f>
        <v>0</v>
      </c>
      <c r="G40" s="11">
        <f t="shared" si="0"/>
        <v>44500</v>
      </c>
      <c r="H40" s="11">
        <f>'IP-9 Part Fed'!H40+'IP-9 FAEISM'!H40+'IP-9 Rec Fisc'!H40+'IP-9 Fortamun'!H40+'IP-9 FAISM'!H40+'IP-9 Ramo 09'!H40+'IP-9 FAISM Rendimientos'!H41</f>
        <v>1500</v>
      </c>
      <c r="I40" s="11">
        <f>'IP-9 Part Fed'!I40+'IP-9 FAEISM'!I40+'IP-9 Rec Fisc'!I40+'IP-9 Fortamun'!I40+'IP-9 FAISM'!I40+'IP-9 Ramo 09'!I40+'IP-9 FAISM Rendimientos'!I41</f>
        <v>1500</v>
      </c>
      <c r="J40" s="11">
        <f t="shared" si="2"/>
        <v>43000</v>
      </c>
    </row>
    <row r="41" spans="1:10" ht="12.75" customHeight="1" x14ac:dyDescent="0.3">
      <c r="A41" s="35"/>
      <c r="B41" s="12"/>
      <c r="C41" s="12"/>
      <c r="D41" s="10" t="s">
        <v>294</v>
      </c>
      <c r="E41" s="11">
        <v>0</v>
      </c>
      <c r="F41" s="11">
        <v>0</v>
      </c>
      <c r="G41" s="11">
        <f t="shared" ref="G41" si="7">E41+F41</f>
        <v>0</v>
      </c>
      <c r="H41" s="11">
        <v>0</v>
      </c>
      <c r="I41" s="11">
        <v>0</v>
      </c>
      <c r="J41" s="11">
        <f t="shared" ref="J41" si="8">G41-H41</f>
        <v>0</v>
      </c>
    </row>
    <row r="42" spans="1:10" ht="12.75" customHeight="1" x14ac:dyDescent="0.3">
      <c r="A42" s="35"/>
      <c r="B42" s="12"/>
      <c r="C42" s="54" t="s">
        <v>72</v>
      </c>
      <c r="D42" s="26"/>
      <c r="E42" s="13">
        <v>0</v>
      </c>
      <c r="F42" s="13">
        <v>0</v>
      </c>
      <c r="G42" s="13">
        <f t="shared" si="0"/>
        <v>0</v>
      </c>
      <c r="H42" s="13">
        <v>0</v>
      </c>
      <c r="I42" s="13">
        <v>0</v>
      </c>
      <c r="J42" s="13">
        <f t="shared" si="2"/>
        <v>0</v>
      </c>
    </row>
    <row r="43" spans="1:10" ht="12.75" customHeight="1" x14ac:dyDescent="0.3">
      <c r="A43" s="35"/>
      <c r="B43" s="12"/>
      <c r="C43" s="54" t="s">
        <v>73</v>
      </c>
      <c r="D43" s="26"/>
      <c r="E43" s="13">
        <v>0</v>
      </c>
      <c r="F43" s="13">
        <v>0</v>
      </c>
      <c r="G43" s="13">
        <f t="shared" si="0"/>
        <v>0</v>
      </c>
      <c r="H43" s="13">
        <v>0</v>
      </c>
      <c r="I43" s="13">
        <v>0</v>
      </c>
      <c r="J43" s="13">
        <f t="shared" si="2"/>
        <v>0</v>
      </c>
    </row>
    <row r="44" spans="1:10" ht="12.75" customHeight="1" x14ac:dyDescent="0.3">
      <c r="A44" s="35"/>
      <c r="B44" s="12"/>
      <c r="C44" s="54" t="s">
        <v>74</v>
      </c>
      <c r="D44" s="26"/>
      <c r="E44" s="13">
        <f>SUM(E45:E45)</f>
        <v>0</v>
      </c>
      <c r="F44" s="13">
        <f>SUM(F45:F45)</f>
        <v>0</v>
      </c>
      <c r="G44" s="13">
        <f t="shared" si="0"/>
        <v>0</v>
      </c>
      <c r="H44" s="13">
        <f>SUM(H45:H45)</f>
        <v>0</v>
      </c>
      <c r="I44" s="13">
        <f>SUM(I45:I45)</f>
        <v>0</v>
      </c>
      <c r="J44" s="13">
        <f t="shared" si="2"/>
        <v>0</v>
      </c>
    </row>
    <row r="45" spans="1:10" ht="12.75" customHeight="1" x14ac:dyDescent="0.3">
      <c r="A45" s="35"/>
      <c r="B45" s="12"/>
      <c r="C45" s="12"/>
      <c r="D45" s="10" t="s">
        <v>281</v>
      </c>
      <c r="E45" s="11">
        <v>0</v>
      </c>
      <c r="F45" s="11">
        <v>0</v>
      </c>
      <c r="G45" s="11">
        <f t="shared" si="0"/>
        <v>0</v>
      </c>
      <c r="H45" s="11">
        <v>0</v>
      </c>
      <c r="I45" s="11">
        <v>0</v>
      </c>
      <c r="J45" s="11">
        <f t="shared" si="2"/>
        <v>0</v>
      </c>
    </row>
    <row r="46" spans="1:10" ht="12.75" customHeight="1" x14ac:dyDescent="0.3">
      <c r="A46" s="35"/>
      <c r="B46" s="46" t="s">
        <v>215</v>
      </c>
      <c r="C46" s="46"/>
      <c r="D46" s="47"/>
      <c r="E46" s="13">
        <f t="shared" ref="E46:F46" si="9">+E47</f>
        <v>100000</v>
      </c>
      <c r="F46" s="13">
        <f t="shared" si="9"/>
        <v>0</v>
      </c>
      <c r="G46" s="13">
        <f t="shared" si="0"/>
        <v>100000</v>
      </c>
      <c r="H46" s="13">
        <f>+H47</f>
        <v>0</v>
      </c>
      <c r="I46" s="13">
        <f>+I47</f>
        <v>0</v>
      </c>
      <c r="J46" s="13">
        <f t="shared" si="2"/>
        <v>100000</v>
      </c>
    </row>
    <row r="47" spans="1:10" ht="26.25" customHeight="1" x14ac:dyDescent="0.3">
      <c r="A47" s="35"/>
      <c r="B47" s="12"/>
      <c r="C47" s="102" t="s">
        <v>216</v>
      </c>
      <c r="D47" s="103"/>
      <c r="E47" s="13">
        <f>+E48+E49</f>
        <v>100000</v>
      </c>
      <c r="F47" s="13">
        <f t="shared" ref="F47:J47" si="10">+F48+F49</f>
        <v>0</v>
      </c>
      <c r="G47" s="13">
        <f t="shared" si="10"/>
        <v>100000</v>
      </c>
      <c r="H47" s="13">
        <f t="shared" si="10"/>
        <v>0</v>
      </c>
      <c r="I47" s="13">
        <f t="shared" si="10"/>
        <v>0</v>
      </c>
      <c r="J47" s="13">
        <f t="shared" si="10"/>
        <v>100000</v>
      </c>
    </row>
    <row r="48" spans="1:10" x14ac:dyDescent="0.3">
      <c r="A48" s="35"/>
      <c r="B48" s="12"/>
      <c r="C48" s="12"/>
      <c r="D48" s="10" t="s">
        <v>336</v>
      </c>
      <c r="E48" s="11">
        <f>'IP-9 Part Fed'!E48+'IP-9 FAEISM'!E48+'IP-9 Rec Fisc'!E48+'IP-9 Fortamun'!E48+'IP-9 FAISM'!E48+'IP-9 Ramo 09'!E48+'IP-9 FAISM Rendimientos'!E49</f>
        <v>50000</v>
      </c>
      <c r="F48" s="11">
        <f>'IP-9 Part Fed'!F48+'IP-9 FAEISM'!F48+'IP-9 Rec Fisc'!F48+'IP-9 Fortamun'!F48+'IP-9 FAISM'!F48+'IP-9 Ramo 09'!F48+'IP-9 FAISM Rendimientos'!F49</f>
        <v>0</v>
      </c>
      <c r="G48" s="11">
        <f t="shared" si="0"/>
        <v>50000</v>
      </c>
      <c r="H48" s="11">
        <f>'IP-9 Part Fed'!H48+'IP-9 FAEISM'!H48+'IP-9 Rec Fisc'!H48+'IP-9 Fortamun'!H48+'IP-9 FAISM'!H48+'IP-9 Ramo 09'!H48+'IP-9 FAISM Rendimientos'!H49</f>
        <v>0</v>
      </c>
      <c r="I48" s="11">
        <f>'IP-9 Part Fed'!I48+'IP-9 FAEISM'!I48+'IP-9 Rec Fisc'!I48+'IP-9 Fortamun'!I48+'IP-9 FAISM'!I48+'IP-9 Ramo 09'!I48+'IP-9 FAISM Rendimientos'!I49</f>
        <v>0</v>
      </c>
      <c r="J48" s="11">
        <f t="shared" si="2"/>
        <v>50000</v>
      </c>
    </row>
    <row r="49" spans="1:16" ht="24" x14ac:dyDescent="0.3">
      <c r="A49" s="35"/>
      <c r="B49" s="12"/>
      <c r="C49" s="12"/>
      <c r="D49" s="10" t="s">
        <v>337</v>
      </c>
      <c r="E49" s="11">
        <f>'IP-9 Part Fed'!E49+'IP-9 FAEISM'!E49+'IP-9 Rec Fisc'!E49+'IP-9 Fortamun'!E49+'IP-9 FAISM'!E49+'IP-9 Ramo 09'!E49+'IP-9 FAISM Rendimientos'!E50</f>
        <v>50000</v>
      </c>
      <c r="F49" s="11">
        <f>'IP-9 Part Fed'!F49+'IP-9 FAEISM'!F49+'IP-9 Rec Fisc'!F49+'IP-9 Fortamun'!F49+'IP-9 FAISM'!F49+'IP-9 Ramo 09'!F49+'IP-9 FAISM Rendimientos'!F50</f>
        <v>0</v>
      </c>
      <c r="G49" s="11">
        <f t="shared" ref="G49" si="11">E49+F49</f>
        <v>50000</v>
      </c>
      <c r="H49" s="11">
        <f>'IP-9 Part Fed'!H49+'IP-9 FAEISM'!H49+'IP-9 Rec Fisc'!H49+'IP-9 Fortamun'!H49+'IP-9 FAISM'!H49+'IP-9 Ramo 09'!H49+'IP-9 FAISM Rendimientos'!H50</f>
        <v>0</v>
      </c>
      <c r="I49" s="11">
        <f>'IP-9 Part Fed'!I49+'IP-9 FAEISM'!I49+'IP-9 Rec Fisc'!I49+'IP-9 Fortamun'!I49+'IP-9 FAISM'!I49+'IP-9 Ramo 09'!I49+'IP-9 FAISM Rendimientos'!I50</f>
        <v>0</v>
      </c>
      <c r="J49" s="11">
        <f t="shared" ref="J49" si="12">G49-H49</f>
        <v>50000</v>
      </c>
    </row>
    <row r="50" spans="1:16" ht="12.75" customHeight="1" x14ac:dyDescent="0.3">
      <c r="A50" s="35"/>
      <c r="B50" s="46" t="s">
        <v>11</v>
      </c>
      <c r="C50" s="46"/>
      <c r="D50" s="47"/>
      <c r="E50" s="13">
        <v>0</v>
      </c>
      <c r="F50" s="13">
        <v>0</v>
      </c>
      <c r="G50" s="13">
        <f t="shared" si="0"/>
        <v>0</v>
      </c>
      <c r="H50" s="13">
        <f t="shared" ref="H50:I50" si="13">SUM(H51:H52)</f>
        <v>0</v>
      </c>
      <c r="I50" s="13">
        <f t="shared" si="13"/>
        <v>0</v>
      </c>
      <c r="J50" s="13">
        <f t="shared" si="2"/>
        <v>0</v>
      </c>
    </row>
    <row r="51" spans="1:16" ht="12.75" customHeight="1" x14ac:dyDescent="0.3">
      <c r="A51" s="35"/>
      <c r="B51" s="12"/>
      <c r="C51" s="54" t="s">
        <v>75</v>
      </c>
      <c r="D51" s="26"/>
      <c r="E51" s="13">
        <v>0</v>
      </c>
      <c r="F51" s="13">
        <v>0</v>
      </c>
      <c r="G51" s="13">
        <f t="shared" si="0"/>
        <v>0</v>
      </c>
      <c r="H51" s="13">
        <v>0</v>
      </c>
      <c r="I51" s="13">
        <v>0</v>
      </c>
      <c r="J51" s="13">
        <f t="shared" si="2"/>
        <v>0</v>
      </c>
    </row>
    <row r="52" spans="1:16" ht="12.75" customHeight="1" x14ac:dyDescent="0.3">
      <c r="A52" s="35"/>
      <c r="B52" s="12"/>
      <c r="C52" s="54" t="s">
        <v>76</v>
      </c>
      <c r="D52" s="26"/>
      <c r="E52" s="13">
        <v>0</v>
      </c>
      <c r="F52" s="13">
        <v>0</v>
      </c>
      <c r="G52" s="13">
        <f t="shared" si="0"/>
        <v>0</v>
      </c>
      <c r="H52" s="13">
        <v>0</v>
      </c>
      <c r="I52" s="13">
        <v>0</v>
      </c>
      <c r="J52" s="13">
        <f t="shared" si="2"/>
        <v>0</v>
      </c>
    </row>
    <row r="53" spans="1:16" ht="12.75" customHeight="1" x14ac:dyDescent="0.3">
      <c r="A53" s="45" t="s">
        <v>12</v>
      </c>
      <c r="B53" s="46"/>
      <c r="C53" s="46"/>
      <c r="D53" s="47"/>
      <c r="E53" s="13">
        <f>SUM(E54+E73+E79+E111+E115+E101+E127+E133)</f>
        <v>6890528.3800000008</v>
      </c>
      <c r="F53" s="13">
        <f>SUM(F54+F73+F79+F111+F115+F101+F127+F133)</f>
        <v>0</v>
      </c>
      <c r="G53" s="13">
        <f t="shared" si="0"/>
        <v>6890528.3800000008</v>
      </c>
      <c r="H53" s="13">
        <f>SUM(H54+H73+H79+H111+H115+H101+H127+H133)</f>
        <v>1176657.7399999998</v>
      </c>
      <c r="I53" s="13">
        <f>SUM(I54+I73+I79+I111+I115+I101+I127+I133)</f>
        <v>1176657.7399999998</v>
      </c>
      <c r="J53" s="13">
        <f t="shared" si="2"/>
        <v>5713870.6400000006</v>
      </c>
      <c r="K53" s="95"/>
      <c r="L53" s="95"/>
      <c r="M53" s="95"/>
      <c r="N53" s="95"/>
      <c r="O53" s="95"/>
      <c r="P53" s="95"/>
    </row>
    <row r="54" spans="1:16" ht="26.25" customHeight="1" x14ac:dyDescent="0.3">
      <c r="A54" s="35"/>
      <c r="B54" s="104" t="s">
        <v>13</v>
      </c>
      <c r="C54" s="104"/>
      <c r="D54" s="105"/>
      <c r="E54" s="13">
        <f>+E55+E58+E62+E64+E66+E69+E71+E72</f>
        <v>1336394.28</v>
      </c>
      <c r="F54" s="13">
        <f>+F55+F58+F62+F64+F66+F69+F71+F72</f>
        <v>0</v>
      </c>
      <c r="G54" s="13">
        <f t="shared" si="0"/>
        <v>1336394.28</v>
      </c>
      <c r="H54" s="13">
        <f>+H55+H58+H62+H64+H66+H69+H71+H72</f>
        <v>306386.01</v>
      </c>
      <c r="I54" s="13">
        <f>+I55+I58+I62+I64+I66+I69+I71+I72</f>
        <v>306386.01</v>
      </c>
      <c r="J54" s="13">
        <f t="shared" si="2"/>
        <v>1030008.27</v>
      </c>
    </row>
    <row r="55" spans="1:16" ht="12.75" customHeight="1" x14ac:dyDescent="0.3">
      <c r="A55" s="35"/>
      <c r="B55" s="12"/>
      <c r="C55" s="54" t="s">
        <v>77</v>
      </c>
      <c r="D55" s="26"/>
      <c r="E55" s="13">
        <f>+E56+E57</f>
        <v>705908.4</v>
      </c>
      <c r="F55" s="13">
        <f>+F56+F57</f>
        <v>0</v>
      </c>
      <c r="G55" s="13">
        <f t="shared" si="0"/>
        <v>705908.4</v>
      </c>
      <c r="H55" s="13">
        <f>+H56+H57</f>
        <v>142839.1</v>
      </c>
      <c r="I55" s="13">
        <f>+I56+I57</f>
        <v>142839.1</v>
      </c>
      <c r="J55" s="13">
        <f t="shared" si="2"/>
        <v>563069.30000000005</v>
      </c>
    </row>
    <row r="56" spans="1:16" ht="12.75" customHeight="1" x14ac:dyDescent="0.3">
      <c r="A56" s="35"/>
      <c r="B56" s="12"/>
      <c r="C56" s="12"/>
      <c r="D56" s="10" t="s">
        <v>338</v>
      </c>
      <c r="E56" s="11">
        <f>'IP-9 Part Fed'!E56+'IP-9 FAEISM'!E56+'IP-9 Rec Fisc'!E56+'IP-9 Fortamun'!E56+'IP-9 FAISM'!E56+'IP-9 Ramo 09'!E56+'IP-9 FAISM Rendimientos'!E57</f>
        <v>0</v>
      </c>
      <c r="F56" s="11">
        <f>'IP-9 Part Fed'!F56+'IP-9 FAEISM'!F56+'IP-9 Rec Fisc'!F56+'IP-9 Fortamun'!F56+'IP-9 FAISM'!F56+'IP-9 Ramo 09'!F56+'IP-9 FAISM Rendimientos'!F57</f>
        <v>0</v>
      </c>
      <c r="G56" s="11">
        <f>E56+F56</f>
        <v>0</v>
      </c>
      <c r="H56" s="11">
        <f>'IP-9 Part Fed'!H56+'IP-9 FAEISM'!H56+'IP-9 Rec Fisc'!H56+'IP-9 Fortamun'!H56+'IP-9 FAISM'!H56+'IP-9 Ramo 09'!H56+'IP-9 FAISM Rendimientos'!H57</f>
        <v>0</v>
      </c>
      <c r="I56" s="11">
        <f>'IP-9 Part Fed'!I56+'IP-9 FAEISM'!I56+'IP-9 Rec Fisc'!I56+'IP-9 Fortamun'!I56+'IP-9 FAISM'!I56+'IP-9 Ramo 09'!I56+'IP-9 FAISM Rendimientos'!I57</f>
        <v>0</v>
      </c>
      <c r="J56" s="11">
        <f>G56-H56</f>
        <v>0</v>
      </c>
    </row>
    <row r="57" spans="1:16" ht="12.75" customHeight="1" x14ac:dyDescent="0.3">
      <c r="A57" s="35"/>
      <c r="B57" s="12"/>
      <c r="C57" s="12"/>
      <c r="D57" s="10" t="s">
        <v>339</v>
      </c>
      <c r="E57" s="11">
        <f>'IP-9 Part Fed'!E57+'IP-9 FAEISM'!E57+'IP-9 Rec Fisc'!E57+'IP-9 Fortamun'!E57+'IP-9 FAISM'!E57+'IP-9 Ramo 09'!E57+'IP-9 FAISM Rendimientos'!E58</f>
        <v>705908.4</v>
      </c>
      <c r="F57" s="11">
        <f>'IP-9 Part Fed'!F57+'IP-9 FAEISM'!F57+'IP-9 Rec Fisc'!F57+'IP-9 Fortamun'!F57+'IP-9 FAISM'!F57+'IP-9 Ramo 09'!F57+'IP-9 FAISM Rendimientos'!F58</f>
        <v>0</v>
      </c>
      <c r="G57" s="11">
        <f>E57+F57</f>
        <v>705908.4</v>
      </c>
      <c r="H57" s="11">
        <f>'IP-9 Part Fed'!H57+'IP-9 FAEISM'!H57+'IP-9 Rec Fisc'!H57+'IP-9 Fortamun'!H57+'IP-9 FAISM'!H57+'IP-9 Ramo 09'!H57+'IP-9 FAISM Rendimientos'!H58</f>
        <v>142839.1</v>
      </c>
      <c r="I57" s="11">
        <f>'IP-9 Part Fed'!I57+'IP-9 FAEISM'!I57+'IP-9 Rec Fisc'!I57+'IP-9 Fortamun'!I57+'IP-9 FAISM'!I57+'IP-9 Ramo 09'!I57+'IP-9 FAISM Rendimientos'!I58</f>
        <v>142839.1</v>
      </c>
      <c r="J57" s="11">
        <f>G57-H57</f>
        <v>563069.30000000005</v>
      </c>
    </row>
    <row r="58" spans="1:16" ht="12.75" customHeight="1" x14ac:dyDescent="0.3">
      <c r="A58" s="35"/>
      <c r="B58" s="12"/>
      <c r="C58" s="54" t="s">
        <v>78</v>
      </c>
      <c r="D58" s="26"/>
      <c r="E58" s="13">
        <f>SUM(E59:E61)</f>
        <v>204372.44</v>
      </c>
      <c r="F58" s="13">
        <f>SUM(F59:F61)</f>
        <v>0</v>
      </c>
      <c r="G58" s="13">
        <f t="shared" si="0"/>
        <v>204372.44</v>
      </c>
      <c r="H58" s="13">
        <f>SUM(H59:H61)</f>
        <v>71536.11</v>
      </c>
      <c r="I58" s="13">
        <f>SUM(I59:I61)</f>
        <v>71536.11</v>
      </c>
      <c r="J58" s="13">
        <f t="shared" si="2"/>
        <v>132836.33000000002</v>
      </c>
    </row>
    <row r="59" spans="1:16" ht="12.75" customHeight="1" x14ac:dyDescent="0.3">
      <c r="A59" s="35"/>
      <c r="B59" s="12"/>
      <c r="C59" s="12"/>
      <c r="D59" s="10" t="s">
        <v>340</v>
      </c>
      <c r="E59" s="11">
        <f>'IP-9 Part Fed'!E59+'IP-9 FAEISM'!E59+'IP-9 Rec Fisc'!E59+'IP-9 Fortamun'!E59+'IP-9 FAISM'!E59+'IP-9 Ramo 09'!E59+'IP-9 FAISM Rendimientos'!E60</f>
        <v>189988.44</v>
      </c>
      <c r="F59" s="11">
        <f>'IP-9 Part Fed'!F59+'IP-9 FAEISM'!F59+'IP-9 Rec Fisc'!F59+'IP-9 Fortamun'!F59+'IP-9 FAISM'!F59+'IP-9 Ramo 09'!F59+'IP-9 FAISM Rendimientos'!F60</f>
        <v>0</v>
      </c>
      <c r="G59" s="11">
        <f t="shared" si="0"/>
        <v>189988.44</v>
      </c>
      <c r="H59" s="11">
        <f>'IP-9 Part Fed'!H59+'IP-9 FAEISM'!H59+'IP-9 Rec Fisc'!H59+'IP-9 Fortamun'!H59+'IP-9 FAISM'!H59+'IP-9 Ramo 09'!H59+'IP-9 FAISM Rendimientos'!H60</f>
        <v>67940.11</v>
      </c>
      <c r="I59" s="11">
        <f>'IP-9 Part Fed'!I59+'IP-9 FAEISM'!I59+'IP-9 Rec Fisc'!I59+'IP-9 Fortamun'!I59+'IP-9 FAISM'!I59+'IP-9 Ramo 09'!I59+'IP-9 FAISM Rendimientos'!I60</f>
        <v>67940.11</v>
      </c>
      <c r="J59" s="11">
        <f>G59-H59</f>
        <v>122048.33</v>
      </c>
    </row>
    <row r="60" spans="1:16" ht="12.75" customHeight="1" x14ac:dyDescent="0.3">
      <c r="A60" s="35"/>
      <c r="B60" s="12"/>
      <c r="C60" s="12"/>
      <c r="D60" s="10" t="s">
        <v>261</v>
      </c>
      <c r="E60" s="11">
        <f>'IP-9 Part Fed'!E60+'IP-9 FAEISM'!E60+'IP-9 Rec Fisc'!E60+'IP-9 Fortamun'!E60+'IP-9 FAISM'!E60+'IP-9 Ramo 09'!E60+'IP-9 FAISM Rendimientos'!E61</f>
        <v>0</v>
      </c>
      <c r="F60" s="11">
        <f>'IP-9 Part Fed'!F60+'IP-9 FAEISM'!F60+'IP-9 Rec Fisc'!F60+'IP-9 Fortamun'!F60+'IP-9 FAISM'!F60+'IP-9 Ramo 09'!F60+'IP-9 FAISM Rendimientos'!F61</f>
        <v>0</v>
      </c>
      <c r="G60" s="11">
        <f t="shared" si="0"/>
        <v>0</v>
      </c>
      <c r="H60" s="11">
        <f>'IP-9 Part Fed'!H60+'IP-9 FAEISM'!H60+'IP-9 Rec Fisc'!H60+'IP-9 Fortamun'!H60+'IP-9 FAISM'!H60+'IP-9 Ramo 09'!H60+'IP-9 FAISM Rendimientos'!H61</f>
        <v>0</v>
      </c>
      <c r="I60" s="11">
        <f>'IP-9 Part Fed'!I60+'IP-9 FAEISM'!I60+'IP-9 Rec Fisc'!I60+'IP-9 Fortamun'!I60+'IP-9 FAISM'!I60+'IP-9 Ramo 09'!I60+'IP-9 FAISM Rendimientos'!I61</f>
        <v>0</v>
      </c>
      <c r="J60" s="11">
        <f t="shared" si="2"/>
        <v>0</v>
      </c>
    </row>
    <row r="61" spans="1:16" ht="12.75" customHeight="1" x14ac:dyDescent="0.3">
      <c r="A61" s="35"/>
      <c r="B61" s="12"/>
      <c r="C61" s="12"/>
      <c r="D61" s="10" t="s">
        <v>226</v>
      </c>
      <c r="E61" s="11">
        <f>'IP-9 Part Fed'!E61+'IP-9 FAEISM'!E61+'IP-9 Rec Fisc'!E61+'IP-9 Fortamun'!E61+'IP-9 FAISM'!E61+'IP-9 Ramo 09'!E61+'IP-9 FAISM Rendimientos'!E62</f>
        <v>14384</v>
      </c>
      <c r="F61" s="11">
        <f>'IP-9 Part Fed'!F61+'IP-9 FAEISM'!F61+'IP-9 Rec Fisc'!F61+'IP-9 Fortamun'!F61+'IP-9 FAISM'!F61+'IP-9 Ramo 09'!F61+'IP-9 FAISM Rendimientos'!F62</f>
        <v>0</v>
      </c>
      <c r="G61" s="11">
        <f t="shared" si="0"/>
        <v>14384</v>
      </c>
      <c r="H61" s="11">
        <f>'IP-9 Part Fed'!H61+'IP-9 FAEISM'!H61+'IP-9 Rec Fisc'!H61+'IP-9 Fortamun'!H61+'IP-9 FAISM'!H61+'IP-9 Ramo 09'!H61+'IP-9 FAISM Rendimientos'!H62</f>
        <v>3596</v>
      </c>
      <c r="I61" s="11">
        <f>'IP-9 Part Fed'!I61+'IP-9 FAEISM'!I61+'IP-9 Rec Fisc'!I61+'IP-9 Fortamun'!I61+'IP-9 FAISM'!I61+'IP-9 Ramo 09'!I61+'IP-9 FAISM Rendimientos'!I62</f>
        <v>3596</v>
      </c>
      <c r="J61" s="11">
        <f t="shared" si="2"/>
        <v>10788</v>
      </c>
    </row>
    <row r="62" spans="1:16" ht="12.75" customHeight="1" x14ac:dyDescent="0.3">
      <c r="A62" s="35"/>
      <c r="B62" s="12"/>
      <c r="C62" s="54" t="s">
        <v>79</v>
      </c>
      <c r="D62" s="26"/>
      <c r="E62" s="13">
        <f>SUM(E63)</f>
        <v>0</v>
      </c>
      <c r="F62" s="13">
        <f>SUM(F63)</f>
        <v>0</v>
      </c>
      <c r="G62" s="13">
        <f>SUM(G63)</f>
        <v>0</v>
      </c>
      <c r="H62" s="13">
        <f>SUM(H63)</f>
        <v>0</v>
      </c>
      <c r="I62" s="13">
        <f>SUM(I63)</f>
        <v>0</v>
      </c>
      <c r="J62" s="13">
        <f t="shared" si="2"/>
        <v>0</v>
      </c>
    </row>
    <row r="63" spans="1:16" ht="12.75" customHeight="1" x14ac:dyDescent="0.3">
      <c r="A63" s="35"/>
      <c r="B63" s="12"/>
      <c r="C63" s="54"/>
      <c r="D63" s="10" t="s">
        <v>307</v>
      </c>
      <c r="E63" s="11">
        <f>'IP-9 Part Fed'!E63+'IP-9 FAEISM'!E63+'IP-9 Rec Fisc'!E63+'IP-9 Fortamun'!E63+'IP-9 FAISM'!E63+'IP-9 Ramo 09'!E63+'IP-9 FAISM Rendimientos'!E64</f>
        <v>0</v>
      </c>
      <c r="F63" s="11">
        <f>'IP-9 Part Fed'!F63+'IP-9 FAEISM'!F63+'IP-9 Rec Fisc'!F63+'IP-9 Fortamun'!F63+'IP-9 FAISM'!F63+'IP-9 Ramo 09'!F63+'IP-9 FAISM Rendimientos'!F64</f>
        <v>0</v>
      </c>
      <c r="G63" s="11">
        <f t="shared" si="0"/>
        <v>0</v>
      </c>
      <c r="H63" s="11">
        <f>'IP-9 Part Fed'!H63+'IP-9 FAEISM'!H63+'IP-9 Rec Fisc'!H63+'IP-9 Fortamun'!H63+'IP-9 FAISM'!H63+'IP-9 Ramo 09'!H63+'IP-9 FAISM Rendimientos'!H64</f>
        <v>0</v>
      </c>
      <c r="I63" s="11">
        <f>'IP-9 Part Fed'!I63+'IP-9 FAEISM'!I63+'IP-9 Rec Fisc'!I63+'IP-9 Fortamun'!I63+'IP-9 FAISM'!I63+'IP-9 Ramo 09'!I63+'IP-9 FAISM Rendimientos'!I64</f>
        <v>0</v>
      </c>
      <c r="J63" s="11">
        <f t="shared" si="2"/>
        <v>0</v>
      </c>
    </row>
    <row r="64" spans="1:16" ht="24.75" customHeight="1" x14ac:dyDescent="0.3">
      <c r="A64" s="35"/>
      <c r="B64" s="12"/>
      <c r="C64" s="102" t="s">
        <v>80</v>
      </c>
      <c r="D64" s="103"/>
      <c r="E64" s="13">
        <f>+E65</f>
        <v>207989.91999999998</v>
      </c>
      <c r="F64" s="13">
        <f t="shared" ref="F64" si="14">+F65</f>
        <v>0</v>
      </c>
      <c r="G64" s="13">
        <f t="shared" si="0"/>
        <v>207989.91999999998</v>
      </c>
      <c r="H64" s="13">
        <f>+H65</f>
        <v>49147.479999999996</v>
      </c>
      <c r="I64" s="13">
        <f t="shared" ref="I64" si="15">+I65</f>
        <v>49147.479999999996</v>
      </c>
      <c r="J64" s="13">
        <f t="shared" si="2"/>
        <v>158842.44</v>
      </c>
    </row>
    <row r="65" spans="1:10" x14ac:dyDescent="0.3">
      <c r="A65" s="35"/>
      <c r="B65" s="12"/>
      <c r="C65" s="12"/>
      <c r="D65" s="10" t="s">
        <v>341</v>
      </c>
      <c r="E65" s="11">
        <f>'IP-9 Part Fed'!E65+'IP-9 FAEISM'!E65+'IP-9 Rec Fisc'!E65+'IP-9 Fortamun'!E65+'IP-9 FAISM'!E65+'IP-9 Ramo 09'!E65+'IP-9 FAISM Rendimientos'!E66</f>
        <v>207989.91999999998</v>
      </c>
      <c r="F65" s="11">
        <f>'IP-9 Part Fed'!F65+'IP-9 FAEISM'!F65+'IP-9 Rec Fisc'!F65+'IP-9 Fortamun'!F65+'IP-9 FAISM'!F65+'IP-9 Ramo 09'!F65+'IP-9 FAISM Rendimientos'!F66</f>
        <v>0</v>
      </c>
      <c r="G65" s="11">
        <f>E65+F65</f>
        <v>207989.91999999998</v>
      </c>
      <c r="H65" s="11">
        <f>'IP-9 Part Fed'!H65+'IP-9 FAEISM'!H65+'IP-9 Rec Fisc'!H65+'IP-9 Fortamun'!H65+'IP-9 FAISM'!H65+'IP-9 Ramo 09'!H65+'IP-9 FAISM Rendimientos'!H66</f>
        <v>49147.479999999996</v>
      </c>
      <c r="I65" s="11">
        <f>'IP-9 Part Fed'!I65+'IP-9 FAEISM'!I65+'IP-9 Rec Fisc'!I65+'IP-9 Fortamun'!I65+'IP-9 FAISM'!I65+'IP-9 Ramo 09'!I65+'IP-9 FAISM Rendimientos'!I66</f>
        <v>49147.479999999996</v>
      </c>
      <c r="J65" s="11">
        <f t="shared" si="2"/>
        <v>158842.44</v>
      </c>
    </row>
    <row r="66" spans="1:10" ht="12.75" customHeight="1" x14ac:dyDescent="0.3">
      <c r="A66" s="35"/>
      <c r="B66" s="12"/>
      <c r="C66" s="54" t="s">
        <v>81</v>
      </c>
      <c r="D66" s="26"/>
      <c r="E66" s="13">
        <f>E67+E68</f>
        <v>0</v>
      </c>
      <c r="F66" s="13">
        <f>F67+F68</f>
        <v>0</v>
      </c>
      <c r="G66" s="13">
        <f>E66+F66</f>
        <v>0</v>
      </c>
      <c r="H66" s="13">
        <f>H67+H68</f>
        <v>0</v>
      </c>
      <c r="I66" s="13">
        <f>+I67+I68</f>
        <v>0</v>
      </c>
      <c r="J66" s="13">
        <f t="shared" si="2"/>
        <v>0</v>
      </c>
    </row>
    <row r="67" spans="1:10" ht="12.75" customHeight="1" x14ac:dyDescent="0.3">
      <c r="A67" s="35"/>
      <c r="B67" s="12"/>
      <c r="C67" s="58"/>
      <c r="D67" s="10" t="s">
        <v>342</v>
      </c>
      <c r="E67" s="11">
        <f>'IP-9 Part Fed'!E67+'IP-9 FAEISM'!E67+'IP-9 Rec Fisc'!E67+'IP-9 Fortamun'!E67+'IP-9 FAISM'!E67+'IP-9 Ramo 09'!E67+'IP-9 FAISM Rendimientos'!E68</f>
        <v>0</v>
      </c>
      <c r="F67" s="11">
        <f>'IP-9 Part Fed'!F67+'IP-9 FAEISM'!F67+'IP-9 Rec Fisc'!F67+'IP-9 Fortamun'!F67+'IP-9 FAISM'!F67+'IP-9 Ramo 09'!F67+'IP-9 FAISM Rendimientos'!F68</f>
        <v>0</v>
      </c>
      <c r="G67" s="11">
        <f t="shared" si="0"/>
        <v>0</v>
      </c>
      <c r="H67" s="11">
        <f>'IP-9 Part Fed'!H67+'IP-9 FAEISM'!H67+'IP-9 Rec Fisc'!H67+'IP-9 Fortamun'!H67+'IP-9 FAISM'!H67+'IP-9 Ramo 09'!H67+'IP-9 FAISM Rendimientos'!H68</f>
        <v>0</v>
      </c>
      <c r="I67" s="11">
        <f>'IP-9 Part Fed'!I67+'IP-9 FAEISM'!I67+'IP-9 Rec Fisc'!I67+'IP-9 Fortamun'!I67+'IP-9 FAISM'!I67+'IP-9 Ramo 09'!I67+'IP-9 FAISM Rendimientos'!I68</f>
        <v>0</v>
      </c>
      <c r="J67" s="11">
        <f t="shared" si="2"/>
        <v>0</v>
      </c>
    </row>
    <row r="68" spans="1:10" ht="12.75" customHeight="1" x14ac:dyDescent="0.3">
      <c r="A68" s="35"/>
      <c r="B68" s="12"/>
      <c r="C68" s="58"/>
      <c r="D68" s="10" t="s">
        <v>343</v>
      </c>
      <c r="E68" s="11">
        <f>'IP-9 Part Fed'!E68+'IP-9 FAEISM'!E68+'IP-9 Rec Fisc'!E68+'IP-9 Fortamun'!E68+'IP-9 FAISM'!E68+'IP-9 Ramo 09'!E68+'IP-9 FAISM Rendimientos'!E69</f>
        <v>0</v>
      </c>
      <c r="F68" s="11">
        <f>'IP-9 Part Fed'!F68+'IP-9 FAEISM'!F68+'IP-9 Rec Fisc'!F68+'IP-9 Fortamun'!F68+'IP-9 FAISM'!F68+'IP-9 Ramo 09'!F68+'IP-9 FAISM Rendimientos'!F69</f>
        <v>0</v>
      </c>
      <c r="G68" s="11">
        <f t="shared" si="0"/>
        <v>0</v>
      </c>
      <c r="H68" s="11">
        <f>'IP-9 Part Fed'!H68+'IP-9 FAEISM'!H68+'IP-9 Rec Fisc'!H68+'IP-9 Fortamun'!H68+'IP-9 FAISM'!H68+'IP-9 Ramo 09'!H68+'IP-9 FAISM Rendimientos'!H69</f>
        <v>0</v>
      </c>
      <c r="I68" s="11">
        <f>'IP-9 Part Fed'!I68+'IP-9 FAEISM'!I68+'IP-9 Rec Fisc'!I68+'IP-9 Fortamun'!I68+'IP-9 FAISM'!I68+'IP-9 Ramo 09'!I68+'IP-9 FAISM Rendimientos'!I69</f>
        <v>0</v>
      </c>
      <c r="J68" s="11">
        <f t="shared" si="2"/>
        <v>0</v>
      </c>
    </row>
    <row r="69" spans="1:10" ht="12.75" customHeight="1" x14ac:dyDescent="0.3">
      <c r="A69" s="35"/>
      <c r="B69" s="12"/>
      <c r="C69" s="54" t="s">
        <v>82</v>
      </c>
      <c r="D69" s="26"/>
      <c r="E69" s="13">
        <f>+E70</f>
        <v>212648.32000000001</v>
      </c>
      <c r="F69" s="13">
        <f>+F70</f>
        <v>0</v>
      </c>
      <c r="G69" s="13">
        <f t="shared" si="0"/>
        <v>212648.32000000001</v>
      </c>
      <c r="H69" s="13">
        <f t="shared" ref="H69:I69" si="16">+H70</f>
        <v>41494.519999999997</v>
      </c>
      <c r="I69" s="13">
        <f t="shared" si="16"/>
        <v>41494.519999999997</v>
      </c>
      <c r="J69" s="13">
        <f t="shared" si="2"/>
        <v>171153.80000000002</v>
      </c>
    </row>
    <row r="70" spans="1:10" ht="12.75" customHeight="1" x14ac:dyDescent="0.3">
      <c r="A70" s="35"/>
      <c r="B70" s="12"/>
      <c r="C70" s="12"/>
      <c r="D70" s="10" t="s">
        <v>344</v>
      </c>
      <c r="E70" s="11">
        <f>'IP-9 Part Fed'!E70+'IP-9 FAEISM'!E70+'IP-9 Rec Fisc'!E70+'IP-9 Fortamun'!E70+'IP-9 FAISM'!E70+'IP-9 Ramo 09'!E70+'IP-9 FAISM Rendimientos'!E71</f>
        <v>212648.32000000001</v>
      </c>
      <c r="F70" s="11">
        <f>'IP-9 Part Fed'!F70+'IP-9 FAEISM'!F70+'IP-9 Rec Fisc'!F70+'IP-9 Fortamun'!F70+'IP-9 FAISM'!F70+'IP-9 Ramo 09'!F70+'IP-9 FAISM Rendimientos'!F71</f>
        <v>0</v>
      </c>
      <c r="G70" s="11">
        <f>E70+F70</f>
        <v>212648.32000000001</v>
      </c>
      <c r="H70" s="11">
        <f>'IP-9 Part Fed'!H70+'IP-9 FAEISM'!H70+'IP-9 Rec Fisc'!H70+'IP-9 Fortamun'!H70+'IP-9 FAISM'!H70+'IP-9 Ramo 09'!H70+'IP-9 FAISM Rendimientos'!H71</f>
        <v>41494.519999999997</v>
      </c>
      <c r="I70" s="11">
        <f>'IP-9 Part Fed'!I70+'IP-9 FAEISM'!I70+'IP-9 Rec Fisc'!I70+'IP-9 Fortamun'!I70+'IP-9 FAISM'!I70+'IP-9 Ramo 09'!I70+'IP-9 FAISM Rendimientos'!I71</f>
        <v>41494.519999999997</v>
      </c>
      <c r="J70" s="11">
        <f t="shared" si="2"/>
        <v>171153.80000000002</v>
      </c>
    </row>
    <row r="71" spans="1:10" ht="12.75" customHeight="1" x14ac:dyDescent="0.3">
      <c r="A71" s="35"/>
      <c r="B71" s="12"/>
      <c r="C71" s="54" t="s">
        <v>83</v>
      </c>
      <c r="D71" s="26"/>
      <c r="E71" s="13">
        <f>'IP-9 Part Fed'!E71+'IP-9 FAEISM'!E71+'IP-9 Rec Fisc'!E71+'IP-9 Fortamun'!E71+'IP-9 FAISM'!E71+'IP-9 Ramo 09'!E71+'IP-9 FAISM Rendimientos'!E72</f>
        <v>5475.2</v>
      </c>
      <c r="F71" s="13">
        <f>'IP-9 Part Fed'!F71+'IP-9 FAEISM'!F71+'IP-9 Rec Fisc'!F71+'IP-9 Fortamun'!F71+'IP-9 FAISM'!F71+'IP-9 Ramo 09'!F71+'IP-9 FAISM Rendimientos'!F72</f>
        <v>0</v>
      </c>
      <c r="G71" s="13">
        <f t="shared" si="0"/>
        <v>5475.2</v>
      </c>
      <c r="H71" s="13">
        <f>'IP-9 Part Fed'!H71+'IP-9 FAEISM'!H71+'IP-9 Rec Fisc'!H71+'IP-9 Fortamun'!H71+'IP-9 FAISM'!H71+'IP-9 Ramo 09'!H71+'IP-9 FAISM Rendimientos'!H72</f>
        <v>1368.8</v>
      </c>
      <c r="I71" s="13">
        <f>'IP-9 Part Fed'!I71+'IP-9 FAEISM'!I71+'IP-9 Rec Fisc'!I71+'IP-9 Fortamun'!I71+'IP-9 FAISM'!I71+'IP-9 Ramo 09'!I71+'IP-9 FAISM Rendimientos'!I72</f>
        <v>1368.8</v>
      </c>
      <c r="J71" s="13">
        <f t="shared" si="2"/>
        <v>4106.3999999999996</v>
      </c>
    </row>
    <row r="72" spans="1:10" ht="12.75" customHeight="1" x14ac:dyDescent="0.3">
      <c r="A72" s="35"/>
      <c r="B72" s="12"/>
      <c r="C72" s="54" t="s">
        <v>84</v>
      </c>
      <c r="D72" s="26"/>
      <c r="E72" s="13">
        <v>0</v>
      </c>
      <c r="F72" s="13">
        <v>0</v>
      </c>
      <c r="G72" s="13">
        <f t="shared" si="0"/>
        <v>0</v>
      </c>
      <c r="H72" s="13">
        <v>0</v>
      </c>
      <c r="I72" s="13">
        <v>0</v>
      </c>
      <c r="J72" s="13">
        <f t="shared" si="2"/>
        <v>0</v>
      </c>
    </row>
    <row r="73" spans="1:10" ht="12.75" customHeight="1" x14ac:dyDescent="0.3">
      <c r="A73" s="35"/>
      <c r="B73" s="46" t="s">
        <v>14</v>
      </c>
      <c r="C73" s="46"/>
      <c r="D73" s="47"/>
      <c r="E73" s="13">
        <f>+E74+E78</f>
        <v>65000</v>
      </c>
      <c r="F73" s="13">
        <f>+F74+F78</f>
        <v>0</v>
      </c>
      <c r="G73" s="13">
        <f t="shared" si="0"/>
        <v>65000</v>
      </c>
      <c r="H73" s="13">
        <f>+H74+H78</f>
        <v>17841.010000000002</v>
      </c>
      <c r="I73" s="13">
        <f>+I74+I78</f>
        <v>17841.010000000002</v>
      </c>
      <c r="J73" s="13">
        <f t="shared" si="2"/>
        <v>47158.99</v>
      </c>
    </row>
    <row r="74" spans="1:10" ht="12.75" customHeight="1" x14ac:dyDescent="0.3">
      <c r="A74" s="35"/>
      <c r="B74" s="12"/>
      <c r="C74" s="54" t="s">
        <v>85</v>
      </c>
      <c r="D74" s="26"/>
      <c r="E74" s="13">
        <f t="shared" ref="E74:J74" si="17">SUM(E75:E77)</f>
        <v>65000</v>
      </c>
      <c r="F74" s="13">
        <f t="shared" si="17"/>
        <v>0</v>
      </c>
      <c r="G74" s="13">
        <f t="shared" si="17"/>
        <v>65000</v>
      </c>
      <c r="H74" s="13">
        <f t="shared" si="17"/>
        <v>17841.010000000002</v>
      </c>
      <c r="I74" s="13">
        <f t="shared" si="17"/>
        <v>17841.010000000002</v>
      </c>
      <c r="J74" s="13">
        <f t="shared" si="17"/>
        <v>47158.99</v>
      </c>
    </row>
    <row r="75" spans="1:10" ht="12.75" customHeight="1" x14ac:dyDescent="0.3">
      <c r="A75" s="35"/>
      <c r="B75" s="12"/>
      <c r="C75" s="12"/>
      <c r="D75" s="10" t="s">
        <v>345</v>
      </c>
      <c r="E75" s="11">
        <f>'IP-9 Part Fed'!E75+'IP-9 FAEISM'!E75+'IP-9 Rec Fisc'!E75+'IP-9 Fortamun'!E75+'IP-9 FAISM'!E75+'IP-9 Ramo 09'!E75+'IP-9 FAISM Rendimientos'!E76</f>
        <v>15000</v>
      </c>
      <c r="F75" s="11">
        <f>'IP-9 Part Fed'!F75+'IP-9 FAEISM'!F75+'IP-9 Rec Fisc'!F75+'IP-9 Fortamun'!F75+'IP-9 FAISM'!F75+'IP-9 Ramo 09'!F75+'IP-9 FAISM Rendimientos'!F76</f>
        <v>0</v>
      </c>
      <c r="G75" s="11">
        <f t="shared" si="0"/>
        <v>15000</v>
      </c>
      <c r="H75" s="11">
        <f>'IP-9 Part Fed'!H75+'IP-9 FAEISM'!H75+'IP-9 Rec Fisc'!H75+'IP-9 Fortamun'!H75+'IP-9 FAISM'!H75+'IP-9 Ramo 09'!H75+'IP-9 FAISM Rendimientos'!H76</f>
        <v>0</v>
      </c>
      <c r="I75" s="11">
        <f>'IP-9 Part Fed'!I75+'IP-9 FAEISM'!I75+'IP-9 Rec Fisc'!I75+'IP-9 Fortamun'!I75+'IP-9 FAISM'!I75+'IP-9 Ramo 09'!I75+'IP-9 FAISM Rendimientos'!I76</f>
        <v>0</v>
      </c>
      <c r="J75" s="11">
        <f t="shared" ref="J75:J77" si="18">G75-H75</f>
        <v>15000</v>
      </c>
    </row>
    <row r="76" spans="1:10" ht="12.75" customHeight="1" x14ac:dyDescent="0.3">
      <c r="A76" s="35"/>
      <c r="B76" s="12"/>
      <c r="C76" s="12"/>
      <c r="D76" s="10" t="s">
        <v>227</v>
      </c>
      <c r="E76" s="11">
        <f>'IP-9 Part Fed'!E76+'IP-9 FAEISM'!E76+'IP-9 Rec Fisc'!E76+'IP-9 Fortamun'!E76+'IP-9 FAISM'!E76+'IP-9 Ramo 09'!E76+'IP-9 FAISM Rendimientos'!E77</f>
        <v>50000</v>
      </c>
      <c r="F76" s="11">
        <f>'IP-9 Part Fed'!F76+'IP-9 FAEISM'!F76+'IP-9 Rec Fisc'!F76+'IP-9 Fortamun'!F76+'IP-9 FAISM'!F76+'IP-9 Ramo 09'!F76+'IP-9 FAISM Rendimientos'!F77</f>
        <v>0</v>
      </c>
      <c r="G76" s="11">
        <f t="shared" si="0"/>
        <v>50000</v>
      </c>
      <c r="H76" s="11">
        <f>'IP-9 Part Fed'!H76+'IP-9 FAEISM'!H76+'IP-9 Rec Fisc'!H76+'IP-9 Fortamun'!H76+'IP-9 FAISM'!H76+'IP-9 Ramo 09'!H76+'IP-9 FAISM Rendimientos'!H77</f>
        <v>17841.010000000002</v>
      </c>
      <c r="I76" s="11">
        <f>'IP-9 Part Fed'!I76+'IP-9 FAEISM'!I76+'IP-9 Rec Fisc'!I76+'IP-9 Fortamun'!I76+'IP-9 FAISM'!I76+'IP-9 Ramo 09'!I76+'IP-9 FAISM Rendimientos'!I77</f>
        <v>17841.010000000002</v>
      </c>
      <c r="J76" s="11">
        <f t="shared" si="18"/>
        <v>32158.989999999998</v>
      </c>
    </row>
    <row r="77" spans="1:10" ht="12.75" customHeight="1" x14ac:dyDescent="0.3">
      <c r="A77" s="35"/>
      <c r="B77" s="12"/>
      <c r="C77" s="12"/>
      <c r="D77" s="10" t="s">
        <v>262</v>
      </c>
      <c r="E77" s="11">
        <f>'IP-9 Part Fed'!E77+'IP-9 FAEISM'!E77+'IP-9 Rec Fisc'!E77+'IP-9 Fortamun'!E77+'IP-9 FAISM'!E77+'IP-9 Ramo 09'!E77+'IP-9 FAISM Rendimientos'!E78</f>
        <v>0</v>
      </c>
      <c r="F77" s="11">
        <f>'IP-9 Part Fed'!F77+'IP-9 FAEISM'!F77+'IP-9 Rec Fisc'!F77+'IP-9 Fortamun'!F77+'IP-9 FAISM'!F77+'IP-9 Ramo 09'!F77+'IP-9 FAISM Rendimientos'!F78</f>
        <v>0</v>
      </c>
      <c r="G77" s="11">
        <f t="shared" si="0"/>
        <v>0</v>
      </c>
      <c r="H77" s="11">
        <f>'IP-9 Part Fed'!H77+'IP-9 FAEISM'!H77+'IP-9 Rec Fisc'!H77+'IP-9 Fortamun'!H77+'IP-9 FAISM'!H77+'IP-9 Ramo 09'!H77+'IP-9 FAISM Rendimientos'!H78</f>
        <v>0</v>
      </c>
      <c r="I77" s="11">
        <f>'IP-9 Part Fed'!I77+'IP-9 FAEISM'!I77+'IP-9 Rec Fisc'!I77+'IP-9 Fortamun'!I77+'IP-9 FAISM'!I77+'IP-9 Ramo 09'!I77+'IP-9 FAISM Rendimientos'!I78</f>
        <v>0</v>
      </c>
      <c r="J77" s="11">
        <f t="shared" si="18"/>
        <v>0</v>
      </c>
    </row>
    <row r="78" spans="1:10" ht="12.75" customHeight="1" x14ac:dyDescent="0.3">
      <c r="A78" s="35"/>
      <c r="B78" s="12"/>
      <c r="C78" s="54" t="s">
        <v>86</v>
      </c>
      <c r="D78" s="26"/>
      <c r="E78" s="13">
        <v>0</v>
      </c>
      <c r="F78" s="13">
        <v>0</v>
      </c>
      <c r="G78" s="13">
        <f t="shared" si="0"/>
        <v>0</v>
      </c>
      <c r="H78" s="13">
        <v>0</v>
      </c>
      <c r="I78" s="13">
        <v>0</v>
      </c>
      <c r="J78" s="13">
        <f t="shared" si="2"/>
        <v>0</v>
      </c>
    </row>
    <row r="79" spans="1:10" ht="12.75" customHeight="1" x14ac:dyDescent="0.3">
      <c r="A79" s="35"/>
      <c r="B79" s="46" t="s">
        <v>15</v>
      </c>
      <c r="C79" s="46"/>
      <c r="D79" s="47"/>
      <c r="E79" s="13">
        <f>+E80+E83+E85+E86+E88+E89+E92+E95+E97</f>
        <v>47440</v>
      </c>
      <c r="F79" s="13">
        <f>+F80+F83+F85+F86+F88+F89+F92+F95+F97</f>
        <v>0</v>
      </c>
      <c r="G79" s="13">
        <f t="shared" si="0"/>
        <v>47440</v>
      </c>
      <c r="H79" s="13">
        <f>+H80+H83+H85+H86+H88+H89+H92+H95+H97</f>
        <v>8085</v>
      </c>
      <c r="I79" s="13">
        <f>+I80+I83+I85+I86+I88+I89+I92+I95+I97</f>
        <v>8085</v>
      </c>
      <c r="J79" s="13">
        <f t="shared" si="2"/>
        <v>39355</v>
      </c>
    </row>
    <row r="80" spans="1:10" ht="12.75" customHeight="1" x14ac:dyDescent="0.3">
      <c r="A80" s="35"/>
      <c r="B80" s="12"/>
      <c r="C80" s="54" t="s">
        <v>87</v>
      </c>
      <c r="D80" s="26"/>
      <c r="E80" s="13">
        <f>SUM(E81:E82)</f>
        <v>40000</v>
      </c>
      <c r="F80" s="13">
        <f t="shared" ref="F80:I80" si="19">SUM(F81:F82)</f>
        <v>0</v>
      </c>
      <c r="G80" s="13">
        <f t="shared" si="19"/>
        <v>40000</v>
      </c>
      <c r="H80" s="13">
        <f t="shared" si="19"/>
        <v>6225</v>
      </c>
      <c r="I80" s="13">
        <f t="shared" si="19"/>
        <v>6225</v>
      </c>
      <c r="J80" s="13">
        <f t="shared" si="2"/>
        <v>33775</v>
      </c>
    </row>
    <row r="81" spans="1:10" ht="22.5" customHeight="1" x14ac:dyDescent="0.3">
      <c r="A81" s="35"/>
      <c r="B81" s="12"/>
      <c r="C81" s="54"/>
      <c r="D81" s="10" t="s">
        <v>346</v>
      </c>
      <c r="E81" s="11">
        <f>'IP-9 Part Fed'!E81+'IP-9 FAEISM'!E81+'IP-9 Rec Fisc'!E81+'IP-9 Fortamun'!E81+'IP-9 FAISM'!E81+'IP-9 Ramo 09'!E81+'IP-9 FAISM Rendimientos'!E82</f>
        <v>40000</v>
      </c>
      <c r="F81" s="11">
        <f>'IP-9 Part Fed'!F81+'IP-9 FAEISM'!F81+'IP-9 Rec Fisc'!F81+'IP-9 Fortamun'!F81+'IP-9 FAISM'!F81+'IP-9 Ramo 09'!F81+'IP-9 FAISM Rendimientos'!F82</f>
        <v>0</v>
      </c>
      <c r="G81" s="11">
        <f t="shared" ref="G81:G82" si="20">E81+F81</f>
        <v>40000</v>
      </c>
      <c r="H81" s="11">
        <f>'IP-9 Part Fed'!H81+'IP-9 FAEISM'!H81+'IP-9 Rec Fisc'!H81+'IP-9 Fortamun'!H81+'IP-9 FAISM'!H81+'IP-9 Ramo 09'!H81+'IP-9 FAISM Rendimientos'!H82</f>
        <v>6225</v>
      </c>
      <c r="I81" s="11">
        <f>'IP-9 Part Fed'!I81+'IP-9 FAEISM'!I81+'IP-9 Rec Fisc'!I81+'IP-9 Fortamun'!I81+'IP-9 FAISM'!I81+'IP-9 Ramo 09'!I81+'IP-9 FAISM Rendimientos'!I82</f>
        <v>6225</v>
      </c>
      <c r="J81" s="11">
        <f t="shared" si="2"/>
        <v>33775</v>
      </c>
    </row>
    <row r="82" spans="1:10" ht="12.75" customHeight="1" x14ac:dyDescent="0.3">
      <c r="A82" s="35"/>
      <c r="B82" s="12"/>
      <c r="C82" s="54"/>
      <c r="D82" s="10" t="s">
        <v>347</v>
      </c>
      <c r="E82" s="11">
        <f>'IP-9 Part Fed'!E82+'IP-9 FAEISM'!E82+'IP-9 Rec Fisc'!E82+'IP-9 Fortamun'!E82+'IP-9 FAISM'!E82+'IP-9 Ramo 09'!E82+'IP-9 FAISM Rendimientos'!E83</f>
        <v>0</v>
      </c>
      <c r="F82" s="11">
        <f>'IP-9 Part Fed'!F82+'IP-9 FAEISM'!F82+'IP-9 Rec Fisc'!F82+'IP-9 Fortamun'!F82+'IP-9 FAISM'!F82+'IP-9 Ramo 09'!F82+'IP-9 FAISM Rendimientos'!F83</f>
        <v>0</v>
      </c>
      <c r="G82" s="11">
        <f t="shared" si="20"/>
        <v>0</v>
      </c>
      <c r="H82" s="11">
        <f>'IP-9 Part Fed'!H82+'IP-9 FAEISM'!H82+'IP-9 Rec Fisc'!H82+'IP-9 Fortamun'!H82+'IP-9 FAISM'!H82+'IP-9 Ramo 09'!H82+'IP-9 FAISM Rendimientos'!H83</f>
        <v>0</v>
      </c>
      <c r="I82" s="11">
        <f>'IP-9 Part Fed'!I82+'IP-9 FAEISM'!I82+'IP-9 Rec Fisc'!I82+'IP-9 Fortamun'!I82+'IP-9 FAISM'!I82+'IP-9 Ramo 09'!I82+'IP-9 FAISM Rendimientos'!I83</f>
        <v>0</v>
      </c>
      <c r="J82" s="11">
        <f t="shared" si="2"/>
        <v>0</v>
      </c>
    </row>
    <row r="83" spans="1:10" ht="12.75" customHeight="1" x14ac:dyDescent="0.3">
      <c r="A83" s="35"/>
      <c r="B83" s="12"/>
      <c r="C83" s="54" t="s">
        <v>88</v>
      </c>
      <c r="D83" s="26"/>
      <c r="E83" s="13">
        <f>SUM(E84)</f>
        <v>0</v>
      </c>
      <c r="F83" s="13">
        <f>SUM(F84)</f>
        <v>0</v>
      </c>
      <c r="G83" s="13">
        <f t="shared" si="0"/>
        <v>0</v>
      </c>
      <c r="H83" s="13">
        <f>SUM(H84)</f>
        <v>0</v>
      </c>
      <c r="I83" s="13">
        <f>SUM(I84)</f>
        <v>0</v>
      </c>
      <c r="J83" s="13">
        <f t="shared" si="2"/>
        <v>0</v>
      </c>
    </row>
    <row r="84" spans="1:10" ht="12.75" customHeight="1" x14ac:dyDescent="0.3">
      <c r="A84" s="35"/>
      <c r="B84" s="12"/>
      <c r="C84" s="12"/>
      <c r="D84" s="10" t="s">
        <v>88</v>
      </c>
      <c r="E84" s="11">
        <f>'IP-9 Part Fed'!E84+'IP-9 FAEISM'!E84+'IP-9 Rec Fisc'!E84+'IP-9 Fortamun'!E84+'IP-9 FAISM'!E84+'IP-9 Ramo 09'!E84+'IP-9 FAISM Rendimientos'!E85</f>
        <v>0</v>
      </c>
      <c r="F84" s="11">
        <f>'IP-9 Part Fed'!F84+'IP-9 FAEISM'!F84+'IP-9 Rec Fisc'!F84+'IP-9 Fortamun'!F84+'IP-9 FAISM'!F84+'IP-9 Ramo 09'!F84+'IP-9 FAISM Rendimientos'!F85</f>
        <v>0</v>
      </c>
      <c r="G84" s="11">
        <f t="shared" si="0"/>
        <v>0</v>
      </c>
      <c r="H84" s="11">
        <f>'IP-9 Part Fed'!H84+'IP-9 FAEISM'!H84+'IP-9 Rec Fisc'!H84+'IP-9 Fortamun'!H84+'IP-9 FAISM'!H84+'IP-9 Ramo 09'!H84+'IP-9 FAISM Rendimientos'!H85</f>
        <v>0</v>
      </c>
      <c r="I84" s="11">
        <f>'IP-9 Part Fed'!I84+'IP-9 FAEISM'!I84+'IP-9 Rec Fisc'!I84+'IP-9 Fortamun'!I84+'IP-9 FAISM'!I84+'IP-9 Ramo 09'!I84+'IP-9 FAISM Rendimientos'!I85</f>
        <v>0</v>
      </c>
      <c r="J84" s="11">
        <f t="shared" si="2"/>
        <v>0</v>
      </c>
    </row>
    <row r="85" spans="1:10" ht="12.75" customHeight="1" x14ac:dyDescent="0.3">
      <c r="A85" s="35"/>
      <c r="B85" s="12"/>
      <c r="C85" s="54" t="s">
        <v>89</v>
      </c>
      <c r="D85" s="26"/>
      <c r="E85" s="13">
        <v>0</v>
      </c>
      <c r="F85" s="13">
        <v>0</v>
      </c>
      <c r="G85" s="13">
        <f t="shared" si="0"/>
        <v>0</v>
      </c>
      <c r="H85" s="13">
        <v>0</v>
      </c>
      <c r="I85" s="13">
        <v>0</v>
      </c>
      <c r="J85" s="13">
        <f t="shared" si="2"/>
        <v>0</v>
      </c>
    </row>
    <row r="86" spans="1:10" ht="12.75" customHeight="1" x14ac:dyDescent="0.3">
      <c r="A86" s="35"/>
      <c r="B86" s="12"/>
      <c r="C86" s="54" t="s">
        <v>90</v>
      </c>
      <c r="D86" s="26"/>
      <c r="E86" s="13">
        <f>+E87</f>
        <v>0</v>
      </c>
      <c r="F86" s="13">
        <f>+F87</f>
        <v>0</v>
      </c>
      <c r="G86" s="13">
        <f t="shared" si="0"/>
        <v>0</v>
      </c>
      <c r="H86" s="13">
        <f>+H87</f>
        <v>0</v>
      </c>
      <c r="I86" s="13">
        <f>I87</f>
        <v>0</v>
      </c>
      <c r="J86" s="13">
        <f t="shared" si="2"/>
        <v>0</v>
      </c>
    </row>
    <row r="87" spans="1:10" ht="12.75" customHeight="1" x14ac:dyDescent="0.3">
      <c r="A87" s="35"/>
      <c r="B87" s="12"/>
      <c r="C87" s="58"/>
      <c r="D87" s="10" t="s">
        <v>90</v>
      </c>
      <c r="E87" s="11">
        <f>'IP-9 Part Fed'!E87+'IP-9 FAEISM'!E87+'IP-9 Rec Fisc'!E87+'IP-9 Fortamun'!E87+'IP-9 FAISM'!E87+'IP-9 Ramo 09'!E87+'IP-9 FAISM Rendimientos'!E88</f>
        <v>0</v>
      </c>
      <c r="F87" s="11">
        <f>'IP-9 Part Fed'!F87+'IP-9 FAEISM'!F87+'IP-9 Rec Fisc'!F87+'IP-9 Fortamun'!F87+'IP-9 FAISM'!F87+'IP-9 Ramo 09'!F87+'IP-9 FAISM Rendimientos'!F88</f>
        <v>0</v>
      </c>
      <c r="G87" s="11">
        <f t="shared" si="0"/>
        <v>0</v>
      </c>
      <c r="H87" s="11">
        <f>'IP-9 Part Fed'!H87+'IP-9 FAEISM'!H87+'IP-9 Rec Fisc'!H87+'IP-9 Fortamun'!H87+'IP-9 FAISM'!H87+'IP-9 Ramo 09'!H87+'IP-9 FAISM Rendimientos'!H88</f>
        <v>0</v>
      </c>
      <c r="I87" s="11">
        <f>'IP-9 Part Fed'!I87+'IP-9 FAEISM'!I87+'IP-9 Rec Fisc'!I87+'IP-9 Fortamun'!I87+'IP-9 FAISM'!I87+'IP-9 Ramo 09'!I87+'IP-9 FAISM Rendimientos'!I88</f>
        <v>0</v>
      </c>
      <c r="J87" s="11">
        <f>G87-H87</f>
        <v>0</v>
      </c>
    </row>
    <row r="88" spans="1:10" ht="12.75" customHeight="1" x14ac:dyDescent="0.3">
      <c r="A88" s="35"/>
      <c r="B88" s="12"/>
      <c r="C88" s="54" t="s">
        <v>91</v>
      </c>
      <c r="D88" s="26"/>
      <c r="E88" s="13">
        <v>0</v>
      </c>
      <c r="F88" s="13">
        <v>0</v>
      </c>
      <c r="G88" s="13">
        <f t="shared" si="0"/>
        <v>0</v>
      </c>
      <c r="H88" s="13">
        <v>0</v>
      </c>
      <c r="I88" s="13">
        <v>0</v>
      </c>
      <c r="J88" s="13">
        <f t="shared" si="2"/>
        <v>0</v>
      </c>
    </row>
    <row r="89" spans="1:10" ht="12.75" customHeight="1" x14ac:dyDescent="0.3">
      <c r="A89" s="35"/>
      <c r="B89" s="12"/>
      <c r="C89" s="54" t="s">
        <v>92</v>
      </c>
      <c r="D89" s="26"/>
      <c r="E89" s="13">
        <f>+E90+E91</f>
        <v>0</v>
      </c>
      <c r="F89" s="13">
        <f>+F90+F91</f>
        <v>0</v>
      </c>
      <c r="G89" s="13">
        <f>+G90+G91</f>
        <v>0</v>
      </c>
      <c r="H89" s="13">
        <f>+H90+H91</f>
        <v>0</v>
      </c>
      <c r="I89" s="13">
        <f>+I90+I91</f>
        <v>0</v>
      </c>
      <c r="J89" s="13">
        <f>G89-H89</f>
        <v>0</v>
      </c>
    </row>
    <row r="90" spans="1:10" ht="12.75" customHeight="1" x14ac:dyDescent="0.3">
      <c r="A90" s="35"/>
      <c r="B90" s="12"/>
      <c r="C90" s="12"/>
      <c r="D90" s="10" t="s">
        <v>348</v>
      </c>
      <c r="E90" s="11">
        <f>'IP-9 Part Fed'!E90+'IP-9 FAEISM'!E90+'IP-9 Rec Fisc'!E90+'IP-9 Fortamun'!E90+'IP-9 FAISM'!E90+'IP-9 Ramo 09'!E90+'IP-9 FAISM Rendimientos'!E91</f>
        <v>0</v>
      </c>
      <c r="F90" s="11">
        <f>'IP-9 Part Fed'!F90+'IP-9 FAEISM'!F90+'IP-9 Rec Fisc'!F90+'IP-9 Fortamun'!F90+'IP-9 FAISM'!F90+'IP-9 Ramo 09'!F90+'IP-9 FAISM Rendimientos'!F91</f>
        <v>0</v>
      </c>
      <c r="G90" s="11">
        <f t="shared" si="0"/>
        <v>0</v>
      </c>
      <c r="H90" s="11">
        <f>'IP-9 Part Fed'!H90+'IP-9 FAEISM'!H90+'IP-9 Rec Fisc'!H90+'IP-9 Fortamun'!H90+'IP-9 FAISM'!H90+'IP-9 Ramo 09'!H90+'IP-9 FAISM Rendimientos'!H91</f>
        <v>0</v>
      </c>
      <c r="I90" s="11">
        <f>'IP-9 Part Fed'!I90+'IP-9 FAEISM'!I90+'IP-9 Rec Fisc'!I90+'IP-9 Fortamun'!I90+'IP-9 FAISM'!I90+'IP-9 Ramo 09'!I90+'IP-9 FAISM Rendimientos'!I91</f>
        <v>0</v>
      </c>
      <c r="J90" s="11">
        <f t="shared" si="2"/>
        <v>0</v>
      </c>
    </row>
    <row r="91" spans="1:10" ht="12.75" customHeight="1" x14ac:dyDescent="0.3">
      <c r="A91" s="35"/>
      <c r="B91" s="12"/>
      <c r="C91" s="12"/>
      <c r="D91" s="10" t="s">
        <v>349</v>
      </c>
      <c r="E91" s="11">
        <f>'IP-9 Part Fed'!E91+'IP-9 FAEISM'!E91+'IP-9 Rec Fisc'!E91+'IP-9 Fortamun'!E91+'IP-9 FAISM'!E91+'IP-9 Ramo 09'!E91+'IP-9 FAISM Rendimientos'!E92</f>
        <v>0</v>
      </c>
      <c r="F91" s="11">
        <f>'IP-9 Part Fed'!F91+'IP-9 FAEISM'!F91+'IP-9 Rec Fisc'!F91+'IP-9 Fortamun'!F91+'IP-9 FAISM'!F91+'IP-9 Ramo 09'!F91+'IP-9 FAISM Rendimientos'!F92</f>
        <v>0</v>
      </c>
      <c r="G91" s="11">
        <f t="shared" si="0"/>
        <v>0</v>
      </c>
      <c r="H91" s="11">
        <f>'IP-9 Part Fed'!H91+'IP-9 FAEISM'!H91+'IP-9 Rec Fisc'!H91+'IP-9 Fortamun'!H91+'IP-9 FAISM'!H91+'IP-9 Ramo 09'!H91+'IP-9 FAISM Rendimientos'!H92</f>
        <v>0</v>
      </c>
      <c r="I91" s="11">
        <f>'IP-9 Part Fed'!I91+'IP-9 FAEISM'!I91+'IP-9 Rec Fisc'!I91+'IP-9 Fortamun'!I91+'IP-9 FAISM'!I91+'IP-9 Ramo 09'!I91+'IP-9 FAISM Rendimientos'!I92</f>
        <v>0</v>
      </c>
      <c r="J91" s="11">
        <f t="shared" si="2"/>
        <v>0</v>
      </c>
    </row>
    <row r="92" spans="1:10" ht="12.75" customHeight="1" x14ac:dyDescent="0.3">
      <c r="A92" s="35"/>
      <c r="B92" s="12"/>
      <c r="C92" s="54" t="s">
        <v>93</v>
      </c>
      <c r="D92" s="26"/>
      <c r="E92" s="13">
        <f>+E93+E94</f>
        <v>0</v>
      </c>
      <c r="F92" s="13">
        <f>+F93+F94</f>
        <v>0</v>
      </c>
      <c r="G92" s="13">
        <f t="shared" si="0"/>
        <v>0</v>
      </c>
      <c r="H92" s="13">
        <f>+H93+H94</f>
        <v>0</v>
      </c>
      <c r="I92" s="13">
        <f>+I93+I94</f>
        <v>0</v>
      </c>
      <c r="J92" s="13">
        <f>G92-H92</f>
        <v>0</v>
      </c>
    </row>
    <row r="93" spans="1:10" ht="12.75" customHeight="1" x14ac:dyDescent="0.3">
      <c r="A93" s="35"/>
      <c r="B93" s="12"/>
      <c r="C93" s="58"/>
      <c r="D93" s="10" t="s">
        <v>350</v>
      </c>
      <c r="E93" s="11">
        <f>'IP-9 Part Fed'!E93+'IP-9 FAEISM'!E93+'IP-9 Rec Fisc'!E93+'IP-9 Fortamun'!E93+'IP-9 FAISM'!E93+'IP-9 Ramo 09'!E93+'IP-9 FAISM Rendimientos'!E94</f>
        <v>0</v>
      </c>
      <c r="F93" s="11">
        <f>'IP-9 Part Fed'!F93+'IP-9 FAEISM'!F93+'IP-9 Rec Fisc'!F93+'IP-9 Fortamun'!F93+'IP-9 FAISM'!F93+'IP-9 Ramo 09'!F93+'IP-9 FAISM Rendimientos'!F94</f>
        <v>0</v>
      </c>
      <c r="G93" s="11">
        <f t="shared" si="0"/>
        <v>0</v>
      </c>
      <c r="H93" s="11">
        <f>'IP-9 Part Fed'!H93+'IP-9 FAEISM'!H93+'IP-9 Rec Fisc'!H93+'IP-9 Fortamun'!H93+'IP-9 FAISM'!H93+'IP-9 Ramo 09'!H93+'IP-9 FAISM Rendimientos'!H94</f>
        <v>0</v>
      </c>
      <c r="I93" s="11">
        <f>'IP-9 Part Fed'!I93+'IP-9 FAEISM'!I93+'IP-9 Rec Fisc'!I93+'IP-9 Fortamun'!I93+'IP-9 FAISM'!I93+'IP-9 Ramo 09'!I93+'IP-9 FAISM Rendimientos'!I94</f>
        <v>0</v>
      </c>
      <c r="J93" s="11">
        <f>G93-H93</f>
        <v>0</v>
      </c>
    </row>
    <row r="94" spans="1:10" ht="12.75" customHeight="1" x14ac:dyDescent="0.3">
      <c r="A94" s="35"/>
      <c r="B94" s="12"/>
      <c r="C94" s="58"/>
      <c r="D94" s="10" t="s">
        <v>351</v>
      </c>
      <c r="E94" s="11">
        <f>'IP-9 Part Fed'!E94+'IP-9 FAEISM'!E94+'IP-9 Rec Fisc'!E94+'IP-9 Fortamun'!E94+'IP-9 FAISM'!E94+'IP-9 Ramo 09'!E94+'IP-9 FAISM Rendimientos'!E95</f>
        <v>0</v>
      </c>
      <c r="F94" s="11">
        <f>'IP-9 Part Fed'!F94+'IP-9 FAEISM'!F94+'IP-9 Rec Fisc'!F94+'IP-9 Fortamun'!F94+'IP-9 FAISM'!F94+'IP-9 Ramo 09'!F94+'IP-9 FAISM Rendimientos'!F95</f>
        <v>0</v>
      </c>
      <c r="G94" s="11">
        <f t="shared" si="0"/>
        <v>0</v>
      </c>
      <c r="H94" s="11">
        <f>'IP-9 Part Fed'!H94+'IP-9 FAEISM'!H94+'IP-9 Rec Fisc'!H94+'IP-9 Fortamun'!H94+'IP-9 FAISM'!H94+'IP-9 Ramo 09'!H94+'IP-9 FAISM Rendimientos'!H95</f>
        <v>0</v>
      </c>
      <c r="I94" s="11">
        <f>'IP-9 Part Fed'!I94+'IP-9 FAEISM'!I94+'IP-9 Rec Fisc'!I94+'IP-9 Fortamun'!I94+'IP-9 FAISM'!I94+'IP-9 Ramo 09'!I94+'IP-9 FAISM Rendimientos'!I95</f>
        <v>0</v>
      </c>
      <c r="J94" s="11">
        <f t="shared" si="2"/>
        <v>0</v>
      </c>
    </row>
    <row r="95" spans="1:10" ht="12.75" customHeight="1" x14ac:dyDescent="0.3">
      <c r="A95" s="35"/>
      <c r="B95" s="12"/>
      <c r="C95" s="54" t="s">
        <v>94</v>
      </c>
      <c r="D95" s="26"/>
      <c r="E95" s="13">
        <f>E96</f>
        <v>0</v>
      </c>
      <c r="F95" s="13">
        <f t="shared" ref="F95:I95" si="21">F96</f>
        <v>0</v>
      </c>
      <c r="G95" s="13">
        <f t="shared" si="21"/>
        <v>0</v>
      </c>
      <c r="H95" s="13">
        <f t="shared" si="21"/>
        <v>0</v>
      </c>
      <c r="I95" s="13">
        <f t="shared" si="21"/>
        <v>0</v>
      </c>
      <c r="J95" s="13">
        <f t="shared" si="2"/>
        <v>0</v>
      </c>
    </row>
    <row r="96" spans="1:10" ht="12.75" customHeight="1" x14ac:dyDescent="0.3">
      <c r="A96" s="35"/>
      <c r="B96" s="12"/>
      <c r="C96" s="54"/>
      <c r="D96" s="10" t="s">
        <v>352</v>
      </c>
      <c r="E96" s="11">
        <f>'IP-9 Part Fed'!E96+'IP-9 FAEISM'!E96+'IP-9 Rec Fisc'!E96+'IP-9 Fortamun'!E96+'IP-9 FAISM'!E96+'IP-9 Ramo 09'!E96+'IP-9 FAISM Rendimientos'!E97</f>
        <v>0</v>
      </c>
      <c r="F96" s="11">
        <f>'IP-9 Part Fed'!F96+'IP-9 FAEISM'!F96+'IP-9 Rec Fisc'!F96+'IP-9 Fortamun'!F96+'IP-9 FAISM'!F96+'IP-9 Ramo 09'!F96+'IP-9 FAISM Rendimientos'!F97</f>
        <v>0</v>
      </c>
      <c r="G96" s="11">
        <f t="shared" ref="G96" si="22">E96+F96</f>
        <v>0</v>
      </c>
      <c r="H96" s="11">
        <f>'IP-9 Part Fed'!H96+'IP-9 FAEISM'!H96+'IP-9 Rec Fisc'!H96+'IP-9 Fortamun'!H96+'IP-9 FAISM'!H96+'IP-9 Ramo 09'!H96+'IP-9 FAISM Rendimientos'!H97</f>
        <v>0</v>
      </c>
      <c r="I96" s="11">
        <f>'IP-9 Part Fed'!I96+'IP-9 FAEISM'!I96+'IP-9 Rec Fisc'!I96+'IP-9 Fortamun'!I96+'IP-9 FAISM'!I96+'IP-9 Ramo 09'!I96+'IP-9 FAISM Rendimientos'!I97</f>
        <v>0</v>
      </c>
      <c r="J96" s="11">
        <f>G96-H96</f>
        <v>0</v>
      </c>
    </row>
    <row r="97" spans="1:10" ht="12.75" customHeight="1" x14ac:dyDescent="0.3">
      <c r="A97" s="35"/>
      <c r="B97" s="12"/>
      <c r="C97" s="54" t="s">
        <v>95</v>
      </c>
      <c r="D97" s="26"/>
      <c r="E97" s="13">
        <f>SUM(E98:E100)</f>
        <v>7440</v>
      </c>
      <c r="F97" s="13">
        <f>SUM(F98:F100)</f>
        <v>0</v>
      </c>
      <c r="G97" s="13">
        <f t="shared" si="0"/>
        <v>7440</v>
      </c>
      <c r="H97" s="13">
        <f>SUM(H98:H100)</f>
        <v>1860</v>
      </c>
      <c r="I97" s="13">
        <f>SUM(I98:I100)</f>
        <v>1860</v>
      </c>
      <c r="J97" s="13">
        <f t="shared" si="2"/>
        <v>5580</v>
      </c>
    </row>
    <row r="98" spans="1:10" ht="27" customHeight="1" x14ac:dyDescent="0.3">
      <c r="A98" s="35"/>
      <c r="B98" s="12"/>
      <c r="C98" s="12"/>
      <c r="D98" s="10" t="s">
        <v>353</v>
      </c>
      <c r="E98" s="11">
        <f>'IP-9 Part Fed'!E98+'IP-9 FAEISM'!E98+'IP-9 Rec Fisc'!E98+'IP-9 Fortamun'!E98+'IP-9 FAISM'!E98+'IP-9 Ramo 09'!E98+'IP-9 FAISM Rendimientos'!E99</f>
        <v>0</v>
      </c>
      <c r="F98" s="11">
        <f>'IP-9 Part Fed'!F98+'IP-9 FAEISM'!F98+'IP-9 Rec Fisc'!F98+'IP-9 Fortamun'!F98+'IP-9 FAISM'!F98+'IP-9 Ramo 09'!F98+'IP-9 FAISM Rendimientos'!F99</f>
        <v>0</v>
      </c>
      <c r="G98" s="11">
        <f t="shared" si="0"/>
        <v>0</v>
      </c>
      <c r="H98" s="11">
        <f>'IP-9 Part Fed'!H98+'IP-9 FAEISM'!H98+'IP-9 Rec Fisc'!H98+'IP-9 Fortamun'!H98+'IP-9 FAISM'!H98+'IP-9 Ramo 09'!H98+'IP-9 FAISM Rendimientos'!H99</f>
        <v>0</v>
      </c>
      <c r="I98" s="11">
        <f>'IP-9 Part Fed'!I98+'IP-9 FAEISM'!I98+'IP-9 Rec Fisc'!I98+'IP-9 Fortamun'!I98+'IP-9 FAISM'!I98+'IP-9 Ramo 09'!I98+'IP-9 FAISM Rendimientos'!I99</f>
        <v>0</v>
      </c>
      <c r="J98" s="11">
        <f t="shared" ref="J98:J182" si="23">G98-H98</f>
        <v>0</v>
      </c>
    </row>
    <row r="99" spans="1:10" ht="12.75" customHeight="1" x14ac:dyDescent="0.3">
      <c r="A99" s="35"/>
      <c r="B99" s="12"/>
      <c r="C99" s="12"/>
      <c r="D99" s="10" t="s">
        <v>354</v>
      </c>
      <c r="E99" s="11">
        <f>'IP-9 Part Fed'!E99+'IP-9 FAEISM'!E99+'IP-9 Rec Fisc'!E99+'IP-9 Fortamun'!E99+'IP-9 FAISM'!E99+'IP-9 Ramo 09'!E99+'IP-9 FAISM Rendimientos'!E100</f>
        <v>0</v>
      </c>
      <c r="F99" s="11">
        <f>'IP-9 Part Fed'!F99+'IP-9 FAEISM'!F99+'IP-9 Rec Fisc'!F99+'IP-9 Fortamun'!F99+'IP-9 FAISM'!F99+'IP-9 Ramo 09'!F99+'IP-9 FAISM Rendimientos'!F100</f>
        <v>0</v>
      </c>
      <c r="G99" s="11">
        <f t="shared" si="0"/>
        <v>0</v>
      </c>
      <c r="H99" s="11">
        <f>'IP-9 Part Fed'!H99+'IP-9 FAEISM'!H99+'IP-9 Rec Fisc'!H99+'IP-9 Fortamun'!H99+'IP-9 FAISM'!H99+'IP-9 Ramo 09'!H99+'IP-9 FAISM Rendimientos'!H100</f>
        <v>0</v>
      </c>
      <c r="I99" s="11">
        <f>'IP-9 Part Fed'!I99+'IP-9 FAEISM'!I99+'IP-9 Rec Fisc'!I99+'IP-9 Fortamun'!I99+'IP-9 FAISM'!I99+'IP-9 Ramo 09'!I99+'IP-9 FAISM Rendimientos'!I100</f>
        <v>0</v>
      </c>
      <c r="J99" s="11">
        <f t="shared" si="23"/>
        <v>0</v>
      </c>
    </row>
    <row r="100" spans="1:10" ht="12.75" customHeight="1" x14ac:dyDescent="0.3">
      <c r="A100" s="35"/>
      <c r="B100" s="12"/>
      <c r="C100" s="12"/>
      <c r="D100" s="10" t="s">
        <v>228</v>
      </c>
      <c r="E100" s="11">
        <f>'IP-9 Part Fed'!E100+'IP-9 FAEISM'!E100+'IP-9 Rec Fisc'!E100+'IP-9 Fortamun'!E100+'IP-9 FAISM'!E100+'IP-9 Ramo 09'!E100+'IP-9 FAISM Rendimientos'!E101</f>
        <v>7440</v>
      </c>
      <c r="F100" s="11">
        <f>'IP-9 Part Fed'!F100+'IP-9 FAEISM'!F100+'IP-9 Rec Fisc'!F100+'IP-9 Fortamun'!F100+'IP-9 FAISM'!F100+'IP-9 Ramo 09'!F100+'IP-9 FAISM Rendimientos'!F101</f>
        <v>0</v>
      </c>
      <c r="G100" s="11">
        <f t="shared" si="0"/>
        <v>7440</v>
      </c>
      <c r="H100" s="11">
        <f>'IP-9 Part Fed'!H100+'IP-9 FAEISM'!H100+'IP-9 Rec Fisc'!H100+'IP-9 Fortamun'!H100+'IP-9 FAISM'!H100+'IP-9 Ramo 09'!H100+'IP-9 FAISM Rendimientos'!H101</f>
        <v>1860</v>
      </c>
      <c r="I100" s="11">
        <f>'IP-9 Part Fed'!I100+'IP-9 FAEISM'!I100+'IP-9 Rec Fisc'!I100+'IP-9 Fortamun'!I100+'IP-9 FAISM'!I100+'IP-9 Ramo 09'!I100+'IP-9 FAISM Rendimientos'!I101</f>
        <v>1860</v>
      </c>
      <c r="J100" s="11">
        <f t="shared" si="23"/>
        <v>5580</v>
      </c>
    </row>
    <row r="101" spans="1:10" ht="12.75" customHeight="1" x14ac:dyDescent="0.3">
      <c r="A101" s="35"/>
      <c r="B101" s="46" t="s">
        <v>217</v>
      </c>
      <c r="C101" s="46"/>
      <c r="D101" s="47"/>
      <c r="E101" s="13">
        <f>+E102+E104+E107+E109</f>
        <v>0</v>
      </c>
      <c r="F101" s="13">
        <f>+F102+F104+F107+F109</f>
        <v>0</v>
      </c>
      <c r="G101" s="13">
        <f>E101+F101</f>
        <v>0</v>
      </c>
      <c r="H101" s="13">
        <f>+H102+H104+H107+H109</f>
        <v>0</v>
      </c>
      <c r="I101" s="13">
        <f>+I102+I104+I107+I109</f>
        <v>0</v>
      </c>
      <c r="J101" s="13">
        <f>G101-H101</f>
        <v>0</v>
      </c>
    </row>
    <row r="102" spans="1:10" ht="12.75" customHeight="1" x14ac:dyDescent="0.3">
      <c r="A102" s="35"/>
      <c r="B102" s="12"/>
      <c r="C102" s="54" t="s">
        <v>218</v>
      </c>
      <c r="D102" s="26"/>
      <c r="E102" s="13">
        <f>+E103</f>
        <v>0</v>
      </c>
      <c r="F102" s="13">
        <f>+F103</f>
        <v>0</v>
      </c>
      <c r="G102" s="13">
        <f>E102+F102</f>
        <v>0</v>
      </c>
      <c r="H102" s="13">
        <f t="shared" ref="H102:I102" si="24">+H103</f>
        <v>0</v>
      </c>
      <c r="I102" s="13">
        <f t="shared" si="24"/>
        <v>0</v>
      </c>
      <c r="J102" s="13">
        <f t="shared" si="23"/>
        <v>0</v>
      </c>
    </row>
    <row r="103" spans="1:10" ht="12.75" customHeight="1" x14ac:dyDescent="0.3">
      <c r="A103" s="35"/>
      <c r="B103" s="12"/>
      <c r="C103" s="12"/>
      <c r="D103" s="10" t="s">
        <v>229</v>
      </c>
      <c r="E103" s="11">
        <f>'IP-9 Part Fed'!E103+'IP-9 FAEISM'!E103+'IP-9 Rec Fisc'!E103+'IP-9 Fortamun'!E103+'IP-9 FAISM'!E103+'IP-9 Ramo 09'!E103+'IP-9 FAISM Rendimientos'!E104</f>
        <v>0</v>
      </c>
      <c r="F103" s="11">
        <f>'IP-9 Part Fed'!F103+'IP-9 FAEISM'!F103+'IP-9 Rec Fisc'!F103+'IP-9 Fortamun'!F103+'IP-9 FAISM'!F103+'IP-9 Ramo 09'!F103+'IP-9 FAISM Rendimientos'!F104</f>
        <v>0</v>
      </c>
      <c r="G103" s="11">
        <f t="shared" ref="G103:G110" si="25">E103+F103</f>
        <v>0</v>
      </c>
      <c r="H103" s="11">
        <f>'IP-9 Part Fed'!H103+'IP-9 FAEISM'!H103+'IP-9 Rec Fisc'!H103+'IP-9 Fortamun'!H103+'IP-9 FAISM'!H103+'IP-9 Ramo 09'!H103+'IP-9 FAISM Rendimientos'!H104</f>
        <v>0</v>
      </c>
      <c r="I103" s="11">
        <f>'IP-9 Part Fed'!I103+'IP-9 FAEISM'!I103+'IP-9 Rec Fisc'!I103+'IP-9 Fortamun'!I103+'IP-9 FAISM'!I103+'IP-9 Ramo 09'!I103+'IP-9 FAISM Rendimientos'!I104</f>
        <v>0</v>
      </c>
      <c r="J103" s="11">
        <f t="shared" si="23"/>
        <v>0</v>
      </c>
    </row>
    <row r="104" spans="1:10" ht="12.75" customHeight="1" x14ac:dyDescent="0.3">
      <c r="A104" s="35"/>
      <c r="B104" s="12"/>
      <c r="C104" s="54" t="s">
        <v>356</v>
      </c>
      <c r="D104" s="26"/>
      <c r="E104" s="13">
        <f>+E105+E106</f>
        <v>0</v>
      </c>
      <c r="F104" s="13">
        <f>+F105+F106</f>
        <v>0</v>
      </c>
      <c r="G104" s="13">
        <f t="shared" si="25"/>
        <v>0</v>
      </c>
      <c r="H104" s="13">
        <f>+H105+H106</f>
        <v>0</v>
      </c>
      <c r="I104" s="13">
        <f>+I105+I106</f>
        <v>0</v>
      </c>
      <c r="J104" s="13">
        <f t="shared" si="23"/>
        <v>0</v>
      </c>
    </row>
    <row r="105" spans="1:10" ht="24.75" customHeight="1" x14ac:dyDescent="0.3">
      <c r="A105" s="35"/>
      <c r="B105" s="12"/>
      <c r="C105" s="12"/>
      <c r="D105" s="10" t="s">
        <v>355</v>
      </c>
      <c r="E105" s="11">
        <f>'IP-9 Part Fed'!E105+'IP-9 FAEISM'!E105+'IP-9 Rec Fisc'!E105+'IP-9 Fortamun'!E105+'IP-9 FAISM'!E105+'IP-9 Ramo 09'!E105+'IP-9 FAISM Rendimientos'!E106</f>
        <v>0</v>
      </c>
      <c r="F105" s="11">
        <f>'IP-9 Part Fed'!F105+'IP-9 FAEISM'!F105+'IP-9 Rec Fisc'!F105+'IP-9 Fortamun'!F105+'IP-9 FAISM'!F105+'IP-9 Ramo 09'!F105+'IP-9 FAISM Rendimientos'!F106</f>
        <v>0</v>
      </c>
      <c r="G105" s="11">
        <f t="shared" si="25"/>
        <v>0</v>
      </c>
      <c r="H105" s="11">
        <f>'IP-9 Part Fed'!H105+'IP-9 FAEISM'!H105+'IP-9 Rec Fisc'!H105+'IP-9 Fortamun'!H105+'IP-9 FAISM'!H105+'IP-9 Ramo 09'!H105+'IP-9 FAISM Rendimientos'!H106</f>
        <v>0</v>
      </c>
      <c r="I105" s="11">
        <f>'IP-9 Part Fed'!I105+'IP-9 FAEISM'!I105+'IP-9 Rec Fisc'!I105+'IP-9 Fortamun'!I105+'IP-9 FAISM'!I105+'IP-9 Ramo 09'!I105+'IP-9 FAISM Rendimientos'!I106</f>
        <v>0</v>
      </c>
      <c r="J105" s="11">
        <f t="shared" si="23"/>
        <v>0</v>
      </c>
    </row>
    <row r="106" spans="1:10" ht="12.75" customHeight="1" x14ac:dyDescent="0.3">
      <c r="A106" s="35"/>
      <c r="B106" s="12"/>
      <c r="C106" s="12"/>
      <c r="D106" s="10" t="s">
        <v>276</v>
      </c>
      <c r="E106" s="11">
        <f>'IP-9 Part Fed'!E106+'IP-9 FAEISM'!E106+'IP-9 Rec Fisc'!E106+'IP-9 Fortamun'!E106+'IP-9 FAISM'!E106+'IP-9 Ramo 09'!E106+'IP-9 FAISM Rendimientos'!E107</f>
        <v>0</v>
      </c>
      <c r="F106" s="11">
        <f>'IP-9 Part Fed'!F106+'IP-9 FAEISM'!F106+'IP-9 Rec Fisc'!F106+'IP-9 Fortamun'!F106+'IP-9 FAISM'!F106+'IP-9 Ramo 09'!F106+'IP-9 FAISM Rendimientos'!F107</f>
        <v>0</v>
      </c>
      <c r="G106" s="11">
        <f t="shared" si="25"/>
        <v>0</v>
      </c>
      <c r="H106" s="11">
        <f>'IP-9 Part Fed'!H106+'IP-9 FAEISM'!H106+'IP-9 Rec Fisc'!H106+'IP-9 Fortamun'!H106+'IP-9 FAISM'!H106+'IP-9 Ramo 09'!H106+'IP-9 FAISM Rendimientos'!H107</f>
        <v>0</v>
      </c>
      <c r="I106" s="11">
        <f>'IP-9 Part Fed'!I106+'IP-9 FAEISM'!I106+'IP-9 Rec Fisc'!I106+'IP-9 Fortamun'!I106+'IP-9 FAISM'!I106+'IP-9 Ramo 09'!I106+'IP-9 FAISM Rendimientos'!I107</f>
        <v>0</v>
      </c>
      <c r="J106" s="11">
        <f t="shared" si="23"/>
        <v>0</v>
      </c>
    </row>
    <row r="107" spans="1:10" s="17" customFormat="1" ht="12.75" customHeight="1" x14ac:dyDescent="0.3">
      <c r="A107" s="36"/>
      <c r="B107" s="62"/>
      <c r="C107" s="104" t="s">
        <v>357</v>
      </c>
      <c r="D107" s="105"/>
      <c r="E107" s="13">
        <f>+E108</f>
        <v>0</v>
      </c>
      <c r="F107" s="13">
        <f>+F108</f>
        <v>0</v>
      </c>
      <c r="G107" s="13">
        <f t="shared" si="25"/>
        <v>0</v>
      </c>
      <c r="H107" s="13">
        <f>+H108</f>
        <v>0</v>
      </c>
      <c r="I107" s="13">
        <f>+I108</f>
        <v>0</v>
      </c>
      <c r="J107" s="13">
        <f t="shared" si="23"/>
        <v>0</v>
      </c>
    </row>
    <row r="108" spans="1:10" ht="12.75" customHeight="1" x14ac:dyDescent="0.3">
      <c r="A108" s="35"/>
      <c r="B108" s="12"/>
      <c r="C108" s="12"/>
      <c r="D108" s="10" t="s">
        <v>358</v>
      </c>
      <c r="E108" s="11">
        <f>'IP-9 Part Fed'!E108+'IP-9 FAEISM'!E108+'IP-9 Rec Fisc'!E108+'IP-9 Fortamun'!E108+'IP-9 FAISM'!E108+'IP-9 Ramo 09'!E108+'IP-9 FAISM Rendimientos'!E109</f>
        <v>0</v>
      </c>
      <c r="F108" s="11">
        <f>'IP-9 Part Fed'!F108+'IP-9 FAEISM'!F108+'IP-9 Rec Fisc'!F108+'IP-9 Fortamun'!F108+'IP-9 FAISM'!F108+'IP-9 Ramo 09'!F108+'IP-9 FAISM Rendimientos'!F109</f>
        <v>0</v>
      </c>
      <c r="G108" s="11">
        <f t="shared" si="25"/>
        <v>0</v>
      </c>
      <c r="H108" s="11">
        <f>'IP-9 Part Fed'!H108+'IP-9 FAEISM'!H108+'IP-9 Rec Fisc'!H108+'IP-9 Fortamun'!H108+'IP-9 FAISM'!H108+'IP-9 Ramo 09'!H108+'IP-9 FAISM Rendimientos'!H109</f>
        <v>0</v>
      </c>
      <c r="I108" s="11">
        <f>'IP-9 Part Fed'!I108+'IP-9 FAEISM'!I108+'IP-9 Rec Fisc'!I108+'IP-9 Fortamun'!I108+'IP-9 FAISM'!I108+'IP-9 Ramo 09'!I108+'IP-9 FAISM Rendimientos'!I109</f>
        <v>0</v>
      </c>
      <c r="J108" s="11">
        <f t="shared" si="23"/>
        <v>0</v>
      </c>
    </row>
    <row r="109" spans="1:10" ht="12.75" customHeight="1" x14ac:dyDescent="0.3">
      <c r="A109" s="35"/>
      <c r="B109" s="12"/>
      <c r="C109" s="54" t="s">
        <v>263</v>
      </c>
      <c r="D109" s="26"/>
      <c r="E109" s="13">
        <f>+E110</f>
        <v>0</v>
      </c>
      <c r="F109" s="13">
        <f>+F110</f>
        <v>0</v>
      </c>
      <c r="G109" s="13">
        <f t="shared" si="25"/>
        <v>0</v>
      </c>
      <c r="H109" s="13">
        <f t="shared" ref="H109:I109" si="26">+H110</f>
        <v>0</v>
      </c>
      <c r="I109" s="13">
        <f t="shared" si="26"/>
        <v>0</v>
      </c>
      <c r="J109" s="13">
        <f t="shared" si="23"/>
        <v>0</v>
      </c>
    </row>
    <row r="110" spans="1:10" ht="12.75" customHeight="1" x14ac:dyDescent="0.3">
      <c r="A110" s="35"/>
      <c r="B110" s="12"/>
      <c r="C110" s="12"/>
      <c r="D110" s="10" t="s">
        <v>263</v>
      </c>
      <c r="E110" s="11">
        <f>'IP-9 Part Fed'!E110+'IP-9 FAEISM'!E110+'IP-9 Rec Fisc'!E110+'IP-9 Fortamun'!E110+'IP-9 FAISM'!E110+'IP-9 Ramo 09'!E110+'IP-9 FAISM Rendimientos'!E111</f>
        <v>0</v>
      </c>
      <c r="F110" s="11">
        <f>'IP-9 Part Fed'!F110+'IP-9 FAEISM'!F110+'IP-9 Rec Fisc'!F110+'IP-9 Fortamun'!F110+'IP-9 FAISM'!F110+'IP-9 Ramo 09'!F110+'IP-9 FAISM Rendimientos'!F111</f>
        <v>0</v>
      </c>
      <c r="G110" s="11">
        <f t="shared" si="25"/>
        <v>0</v>
      </c>
      <c r="H110" s="11">
        <f>'IP-9 Part Fed'!H110+'IP-9 FAEISM'!H110+'IP-9 Rec Fisc'!H110+'IP-9 Fortamun'!H110+'IP-9 FAISM'!H110+'IP-9 Ramo 09'!H110+'IP-9 FAISM Rendimientos'!H111</f>
        <v>0</v>
      </c>
      <c r="I110" s="11">
        <f>'IP-9 Part Fed'!I110+'IP-9 FAEISM'!I110+'IP-9 Rec Fisc'!I110+'IP-9 Fortamun'!I110+'IP-9 FAISM'!I110+'IP-9 Ramo 09'!I110+'IP-9 FAISM Rendimientos'!I111</f>
        <v>0</v>
      </c>
      <c r="J110" s="11">
        <f>G110-H110</f>
        <v>0</v>
      </c>
    </row>
    <row r="111" spans="1:10" ht="12.75" customHeight="1" x14ac:dyDescent="0.3">
      <c r="A111" s="35"/>
      <c r="B111" s="46" t="s">
        <v>16</v>
      </c>
      <c r="C111" s="46"/>
      <c r="D111" s="47"/>
      <c r="E111" s="13">
        <f>SUM(E112)</f>
        <v>2761116.88</v>
      </c>
      <c r="F111" s="13">
        <f>SUM(F112)</f>
        <v>0</v>
      </c>
      <c r="G111" s="13">
        <f t="shared" si="0"/>
        <v>2761116.88</v>
      </c>
      <c r="H111" s="13">
        <f t="shared" ref="H111:I111" si="27">SUM(H112)</f>
        <v>773574.84</v>
      </c>
      <c r="I111" s="13">
        <f t="shared" si="27"/>
        <v>773574.84</v>
      </c>
      <c r="J111" s="13">
        <f t="shared" si="23"/>
        <v>1987542.04</v>
      </c>
    </row>
    <row r="112" spans="1:10" ht="12.75" customHeight="1" x14ac:dyDescent="0.3">
      <c r="A112" s="35"/>
      <c r="B112" s="12"/>
      <c r="C112" s="54" t="s">
        <v>96</v>
      </c>
      <c r="D112" s="26"/>
      <c r="E112" s="13">
        <f>SUM(E113:E114)</f>
        <v>2761116.88</v>
      </c>
      <c r="F112" s="13">
        <f>SUM(F113:F114)</f>
        <v>0</v>
      </c>
      <c r="G112" s="13">
        <f t="shared" si="0"/>
        <v>2761116.88</v>
      </c>
      <c r="H112" s="13">
        <f>SUM(H113:H114)</f>
        <v>773574.84</v>
      </c>
      <c r="I112" s="13">
        <f>SUM(I113:I114)</f>
        <v>773574.84</v>
      </c>
      <c r="J112" s="13">
        <f t="shared" si="23"/>
        <v>1987542.04</v>
      </c>
    </row>
    <row r="113" spans="1:10" ht="12.75" customHeight="1" x14ac:dyDescent="0.3">
      <c r="A113" s="35"/>
      <c r="B113" s="12"/>
      <c r="C113" s="12"/>
      <c r="D113" s="10" t="s">
        <v>359</v>
      </c>
      <c r="E113" s="11">
        <f>'IP-9 Part Fed'!E113+'IP-9 FAEISM'!E113+'IP-9 Rec Fisc'!E113+'IP-9 Fortamun'!E113+'IP-9 FAISM'!E113+'IP-9 Ramo 09'!E113+'IP-9 FAISM Rendimientos'!E114</f>
        <v>2761116.88</v>
      </c>
      <c r="F113" s="11">
        <f>'IP-9 Part Fed'!F113+'IP-9 FAEISM'!F113+'IP-9 Rec Fisc'!F113+'IP-9 Fortamun'!F113+'IP-9 FAISM'!F113+'IP-9 Ramo 09'!F113+'IP-9 FAISM Rendimientos'!F114</f>
        <v>0</v>
      </c>
      <c r="G113" s="11">
        <f>E113+F113</f>
        <v>2761116.88</v>
      </c>
      <c r="H113" s="11">
        <f>'IP-9 Part Fed'!H113+'IP-9 FAEISM'!H113+'IP-9 Rec Fisc'!H113+'IP-9 Fortamun'!H113+'IP-9 FAISM'!H113+'IP-9 Ramo 09'!H113+'IP-9 FAISM Rendimientos'!H114</f>
        <v>773574.84</v>
      </c>
      <c r="I113" s="11">
        <f>'IP-9 Part Fed'!I113+'IP-9 FAEISM'!I113+'IP-9 Rec Fisc'!I113+'IP-9 Fortamun'!I113+'IP-9 FAISM'!I113+'IP-9 Ramo 09'!I113+'IP-9 FAISM Rendimientos'!I114</f>
        <v>773574.84</v>
      </c>
      <c r="J113" s="11">
        <f t="shared" si="23"/>
        <v>1987542.04</v>
      </c>
    </row>
    <row r="114" spans="1:10" ht="12.75" customHeight="1" x14ac:dyDescent="0.3">
      <c r="A114" s="35"/>
      <c r="B114" s="12"/>
      <c r="C114" s="12"/>
      <c r="D114" s="10" t="s">
        <v>230</v>
      </c>
      <c r="E114" s="11">
        <v>0</v>
      </c>
      <c r="F114" s="11">
        <v>0</v>
      </c>
      <c r="G114" s="11">
        <f t="shared" si="0"/>
        <v>0</v>
      </c>
      <c r="H114" s="11">
        <f>'IP-9 Part Fed'!H114+'IP-9 FAEISM'!H114+'IP-9 Rec Fisc'!H114+'IP-9 Fortamun'!H114+'IP-9 FAISM'!H114+'IP-9 Ramo 09'!H114+'IP-9 FAISM Rendimientos'!H115</f>
        <v>0</v>
      </c>
      <c r="I114" s="11">
        <f>'IP-9 Part Fed'!I114+'IP-9 FAEISM'!I114+'IP-9 Rec Fisc'!I114+'IP-9 Fortamun'!I114+'IP-9 FAISM'!I114+'IP-9 Ramo 09'!I114+'IP-9 FAISM Rendimientos'!I115</f>
        <v>0</v>
      </c>
      <c r="J114" s="11">
        <f t="shared" si="23"/>
        <v>0</v>
      </c>
    </row>
    <row r="115" spans="1:10" ht="12.75" customHeight="1" x14ac:dyDescent="0.3">
      <c r="A115" s="35"/>
      <c r="B115" s="46" t="s">
        <v>17</v>
      </c>
      <c r="C115" s="46"/>
      <c r="D115" s="47"/>
      <c r="E115" s="13">
        <f>+E116+E120+E123+E124+E125</f>
        <v>563450</v>
      </c>
      <c r="F115" s="13">
        <f>+F116+F120+F123+F124+F125</f>
        <v>0</v>
      </c>
      <c r="G115" s="13">
        <f t="shared" si="0"/>
        <v>563450</v>
      </c>
      <c r="H115" s="13">
        <f>+H116+H120+H123+H124+H125</f>
        <v>0</v>
      </c>
      <c r="I115" s="13">
        <f>+I116+I120+I123+I124+I125</f>
        <v>0</v>
      </c>
      <c r="J115" s="13">
        <f t="shared" si="23"/>
        <v>563450</v>
      </c>
    </row>
    <row r="116" spans="1:10" ht="12.75" customHeight="1" x14ac:dyDescent="0.3">
      <c r="A116" s="35"/>
      <c r="B116" s="12"/>
      <c r="C116" s="54" t="s">
        <v>97</v>
      </c>
      <c r="D116" s="26"/>
      <c r="E116" s="13">
        <f>+E117+E118+E119</f>
        <v>358150</v>
      </c>
      <c r="F116" s="13">
        <f t="shared" ref="F116:I116" si="28">+F117+F118+F119</f>
        <v>0</v>
      </c>
      <c r="G116" s="13">
        <f t="shared" si="28"/>
        <v>358150</v>
      </c>
      <c r="H116" s="13">
        <f t="shared" si="28"/>
        <v>0</v>
      </c>
      <c r="I116" s="13">
        <f t="shared" si="28"/>
        <v>0</v>
      </c>
      <c r="J116" s="13">
        <f>G116-H116</f>
        <v>358150</v>
      </c>
    </row>
    <row r="117" spans="1:10" ht="12.75" customHeight="1" x14ac:dyDescent="0.3">
      <c r="A117" s="35"/>
      <c r="B117" s="12"/>
      <c r="C117" s="12"/>
      <c r="D117" s="10" t="s">
        <v>358</v>
      </c>
      <c r="E117" s="11">
        <f>'IP-9 Part Fed'!E117+'IP-9 FAEISM'!E117+'IP-9 Rec Fisc'!E117+'IP-9 Fortamun'!E117+'IP-9 FAISM'!E117+'IP-9 Ramo 09'!E117+'IP-9 FAISM Rendimientos'!E118</f>
        <v>0</v>
      </c>
      <c r="F117" s="11">
        <f>'IP-9 Part Fed'!F117+'IP-9 FAEISM'!F117+'IP-9 Rec Fisc'!F117+'IP-9 Fortamun'!F117+'IP-9 FAISM'!F117+'IP-9 Ramo 09'!F117+'IP-9 FAISM Rendimientos'!F118</f>
        <v>0</v>
      </c>
      <c r="G117" s="11">
        <f t="shared" si="0"/>
        <v>0</v>
      </c>
      <c r="H117" s="11">
        <f>'IP-9 Part Fed'!H117+'IP-9 FAEISM'!H117+'IP-9 Rec Fisc'!H117+'IP-9 Fortamun'!H117+'IP-9 FAISM'!H117+'IP-9 Ramo 09'!H117+'IP-9 FAISM Rendimientos'!H118</f>
        <v>0</v>
      </c>
      <c r="I117" s="11">
        <f>'IP-9 Part Fed'!I117+'IP-9 FAEISM'!I117+'IP-9 Rec Fisc'!I117+'IP-9 Fortamun'!I117+'IP-9 FAISM'!I117+'IP-9 Ramo 09'!I117+'IP-9 FAISM Rendimientos'!I118</f>
        <v>0</v>
      </c>
      <c r="J117" s="11">
        <f t="shared" si="23"/>
        <v>0</v>
      </c>
    </row>
    <row r="118" spans="1:10" ht="23.25" customHeight="1" x14ac:dyDescent="0.3">
      <c r="A118" s="35"/>
      <c r="B118" s="12"/>
      <c r="C118" s="12"/>
      <c r="D118" s="10" t="s">
        <v>360</v>
      </c>
      <c r="E118" s="11">
        <f>'IP-9 Part Fed'!E118+'IP-9 FAEISM'!E118+'IP-9 Rec Fisc'!E118+'IP-9 Fortamun'!E118+'IP-9 FAISM'!E118+'IP-9 Ramo 09'!E118+'IP-9 FAISM Rendimientos'!E119</f>
        <v>0</v>
      </c>
      <c r="F118" s="11">
        <f>'IP-9 Part Fed'!F118+'IP-9 FAEISM'!F118+'IP-9 Rec Fisc'!F118+'IP-9 Fortamun'!F118+'IP-9 FAISM'!F118+'IP-9 Ramo 09'!F118+'IP-9 FAISM Rendimientos'!F119</f>
        <v>0</v>
      </c>
      <c r="G118" s="11">
        <f t="shared" ref="G118:G119" si="29">E118+F118</f>
        <v>0</v>
      </c>
      <c r="H118" s="11">
        <f>'IP-9 Part Fed'!H118+'IP-9 FAEISM'!H118+'IP-9 Rec Fisc'!H118+'IP-9 Fortamun'!H118+'IP-9 FAISM'!H118+'IP-9 Ramo 09'!H118+'IP-9 FAISM Rendimientos'!H119</f>
        <v>0</v>
      </c>
      <c r="I118" s="11">
        <f>'IP-9 Part Fed'!I118+'IP-9 FAEISM'!I118+'IP-9 Rec Fisc'!I118+'IP-9 Fortamun'!I118+'IP-9 FAISM'!I118+'IP-9 Ramo 09'!I118+'IP-9 FAISM Rendimientos'!I119</f>
        <v>0</v>
      </c>
      <c r="J118" s="11">
        <f t="shared" ref="J118:J119" si="30">G118-H118</f>
        <v>0</v>
      </c>
    </row>
    <row r="119" spans="1:10" ht="12.75" customHeight="1" x14ac:dyDescent="0.3">
      <c r="A119" s="35"/>
      <c r="B119" s="12"/>
      <c r="C119" s="12"/>
      <c r="D119" s="10" t="s">
        <v>361</v>
      </c>
      <c r="E119" s="11">
        <f>'IP-9 Part Fed'!E119+'IP-9 FAEISM'!E119+'IP-9 Rec Fisc'!E119+'IP-9 Fortamun'!E119+'IP-9 FAISM'!E119+'IP-9 Ramo 09'!E119+'IP-9 FAISM Rendimientos'!E120</f>
        <v>358150</v>
      </c>
      <c r="F119" s="11">
        <f>'IP-9 Part Fed'!F119+'IP-9 FAEISM'!F119+'IP-9 Rec Fisc'!F119+'IP-9 Fortamun'!F119+'IP-9 FAISM'!F119+'IP-9 Ramo 09'!F119+'IP-9 FAISM Rendimientos'!F120</f>
        <v>0</v>
      </c>
      <c r="G119" s="11">
        <f t="shared" si="29"/>
        <v>358150</v>
      </c>
      <c r="H119" s="11">
        <f>'IP-9 Part Fed'!H119+'IP-9 FAEISM'!H119+'IP-9 Rec Fisc'!H119+'IP-9 Fortamun'!H119+'IP-9 FAISM'!H119+'IP-9 Ramo 09'!H119+'IP-9 FAISM Rendimientos'!H120</f>
        <v>0</v>
      </c>
      <c r="I119" s="11">
        <f>'IP-9 Part Fed'!I119+'IP-9 FAEISM'!I119+'IP-9 Rec Fisc'!I119+'IP-9 Fortamun'!I119+'IP-9 FAISM'!I119+'IP-9 Ramo 09'!I119+'IP-9 FAISM Rendimientos'!I120</f>
        <v>0</v>
      </c>
      <c r="J119" s="11">
        <f t="shared" si="30"/>
        <v>358150</v>
      </c>
    </row>
    <row r="120" spans="1:10" ht="12.75" customHeight="1" x14ac:dyDescent="0.3">
      <c r="A120" s="35"/>
      <c r="B120" s="12"/>
      <c r="C120" s="54" t="s">
        <v>98</v>
      </c>
      <c r="D120" s="26"/>
      <c r="E120" s="13">
        <f>+E121+E122</f>
        <v>205300</v>
      </c>
      <c r="F120" s="13">
        <f t="shared" ref="F120:I120" si="31">+F121+F122</f>
        <v>0</v>
      </c>
      <c r="G120" s="13">
        <f>+G121+G122</f>
        <v>2030</v>
      </c>
      <c r="H120" s="13">
        <f t="shared" si="31"/>
        <v>0</v>
      </c>
      <c r="I120" s="13">
        <f t="shared" si="31"/>
        <v>0</v>
      </c>
      <c r="J120" s="13">
        <f>G120-H120</f>
        <v>2030</v>
      </c>
    </row>
    <row r="121" spans="1:10" ht="21.75" customHeight="1" x14ac:dyDescent="0.3">
      <c r="A121" s="35"/>
      <c r="B121" s="12"/>
      <c r="C121" s="58"/>
      <c r="D121" s="10" t="s">
        <v>362</v>
      </c>
      <c r="E121" s="11">
        <f>'IP-9 Part Fed'!E121+'IP-9 FAEISM'!E121+'IP-9 Rec Fisc'!E121+'IP-9 Fortamun'!E121+'IP-9 FAISM'!E121+'IP-9 Ramo 09'!E121+'IP-9 FAISM Rendimientos'!E122</f>
        <v>205300</v>
      </c>
      <c r="F121" s="11">
        <f>'IP-9 Part Fed'!F121+'IP-9 FAEISM'!F121+'IP-9 Rec Fisc'!F121+'IP-9 Fortamun'!F121+'IP-9 FAISM'!F121+'IP-9 Ramo 09'!F121+'IP-9 FAISM Rendimientos'!F122</f>
        <v>0</v>
      </c>
      <c r="G121" s="11">
        <v>2030</v>
      </c>
      <c r="H121" s="11">
        <f>'IP-9 Part Fed'!H121+'IP-9 FAEISM'!H121+'IP-9 Rec Fisc'!H121+'IP-9 Fortamun'!H121+'IP-9 FAISM'!H121+'IP-9 Ramo 09'!H121+'IP-9 FAISM Rendimientos'!H122</f>
        <v>0</v>
      </c>
      <c r="I121" s="11">
        <f>'IP-9 Part Fed'!I121+'IP-9 FAEISM'!I121+'IP-9 Rec Fisc'!I121+'IP-9 Fortamun'!I121+'IP-9 FAISM'!I121+'IP-9 Ramo 09'!I121+'IP-9 FAISM Rendimientos'!I122</f>
        <v>0</v>
      </c>
      <c r="J121" s="11">
        <f t="shared" si="23"/>
        <v>2030</v>
      </c>
    </row>
    <row r="122" spans="1:10" ht="12.75" customHeight="1" x14ac:dyDescent="0.3">
      <c r="A122" s="35"/>
      <c r="B122" s="12"/>
      <c r="C122" s="58"/>
      <c r="D122" s="10" t="s">
        <v>363</v>
      </c>
      <c r="E122" s="11">
        <f>'IP-9 Part Fed'!E122+'IP-9 FAEISM'!E122+'IP-9 Rec Fisc'!E122+'IP-9 Fortamun'!E122+'IP-9 FAISM'!E122+'IP-9 Ramo 09'!E122+'IP-9 FAISM Rendimientos'!E123</f>
        <v>0</v>
      </c>
      <c r="F122" s="11">
        <f>'IP-9 Part Fed'!F122+'IP-9 FAEISM'!F122+'IP-9 Rec Fisc'!F122+'IP-9 Fortamun'!F122+'IP-9 FAISM'!F122+'IP-9 Ramo 09'!F122+'IP-9 FAISM Rendimientos'!F123</f>
        <v>0</v>
      </c>
      <c r="G122" s="11">
        <f t="shared" si="0"/>
        <v>0</v>
      </c>
      <c r="H122" s="11">
        <f>'IP-9 Part Fed'!H122+'IP-9 FAEISM'!H122+'IP-9 Rec Fisc'!H122+'IP-9 Fortamun'!H122+'IP-9 FAISM'!H122+'IP-9 Ramo 09'!H122+'IP-9 FAISM Rendimientos'!H123</f>
        <v>0</v>
      </c>
      <c r="I122" s="11">
        <f>'IP-9 Part Fed'!I122+'IP-9 FAEISM'!I122+'IP-9 Rec Fisc'!I122+'IP-9 Fortamun'!I122+'IP-9 FAISM'!I122+'IP-9 Ramo 09'!I122+'IP-9 FAISM Rendimientos'!I123</f>
        <v>0</v>
      </c>
      <c r="J122" s="11">
        <f t="shared" si="23"/>
        <v>0</v>
      </c>
    </row>
    <row r="123" spans="1:10" ht="12.75" customHeight="1" x14ac:dyDescent="0.3">
      <c r="A123" s="35"/>
      <c r="B123" s="12"/>
      <c r="C123" s="54" t="s">
        <v>99</v>
      </c>
      <c r="D123" s="26"/>
      <c r="E123" s="13">
        <v>0</v>
      </c>
      <c r="F123" s="13">
        <v>0</v>
      </c>
      <c r="G123" s="13">
        <f t="shared" si="0"/>
        <v>0</v>
      </c>
      <c r="H123" s="13">
        <v>0</v>
      </c>
      <c r="I123" s="13">
        <v>0</v>
      </c>
      <c r="J123" s="13">
        <f t="shared" si="23"/>
        <v>0</v>
      </c>
    </row>
    <row r="124" spans="1:10" ht="12.75" customHeight="1" x14ac:dyDescent="0.3">
      <c r="A124" s="35"/>
      <c r="B124" s="12"/>
      <c r="C124" s="54" t="s">
        <v>100</v>
      </c>
      <c r="D124" s="26"/>
      <c r="E124" s="13">
        <v>0</v>
      </c>
      <c r="F124" s="13">
        <v>0</v>
      </c>
      <c r="G124" s="13">
        <f t="shared" si="0"/>
        <v>0</v>
      </c>
      <c r="H124" s="13">
        <v>0</v>
      </c>
      <c r="I124" s="13">
        <v>0</v>
      </c>
      <c r="J124" s="13">
        <f t="shared" si="23"/>
        <v>0</v>
      </c>
    </row>
    <row r="125" spans="1:10" ht="12.75" customHeight="1" x14ac:dyDescent="0.3">
      <c r="A125" s="35"/>
      <c r="B125" s="12"/>
      <c r="C125" s="54" t="s">
        <v>101</v>
      </c>
      <c r="D125" s="26"/>
      <c r="E125" s="13">
        <f>+E126</f>
        <v>0</v>
      </c>
      <c r="F125" s="13">
        <f>+F126</f>
        <v>0</v>
      </c>
      <c r="G125" s="13">
        <f t="shared" si="0"/>
        <v>0</v>
      </c>
      <c r="H125" s="13">
        <f>+H126</f>
        <v>0</v>
      </c>
      <c r="I125" s="13">
        <f>+I126</f>
        <v>0</v>
      </c>
      <c r="J125" s="13">
        <f t="shared" si="23"/>
        <v>0</v>
      </c>
    </row>
    <row r="126" spans="1:10" ht="26.25" customHeight="1" x14ac:dyDescent="0.3">
      <c r="A126" s="35"/>
      <c r="B126" s="12"/>
      <c r="C126" s="58"/>
      <c r="D126" s="10" t="s">
        <v>308</v>
      </c>
      <c r="E126" s="11">
        <f>'IP-9 Part Fed'!E126+'IP-9 FAEISM'!E126+'IP-9 Rec Fisc'!E126+'IP-9 Fortamun'!E126+'IP-9 FAISM'!E126+'IP-9 Ramo 09'!E126+'IP-9 FAISM Rendimientos'!E127</f>
        <v>0</v>
      </c>
      <c r="F126" s="11">
        <f>'IP-9 Part Fed'!F126+'IP-9 FAEISM'!F126+'IP-9 Rec Fisc'!F126+'IP-9 Fortamun'!F126+'IP-9 FAISM'!F126+'IP-9 Ramo 09'!F126+'IP-9 FAISM Rendimientos'!F127</f>
        <v>0</v>
      </c>
      <c r="G126" s="11">
        <f t="shared" si="0"/>
        <v>0</v>
      </c>
      <c r="H126" s="11">
        <f>'IP-9 Part Fed'!H126+'IP-9 FAEISM'!H126+'IP-9 Rec Fisc'!H126+'IP-9 Fortamun'!H126+'IP-9 FAISM'!H126+'IP-9 Ramo 09'!H126+'IP-9 FAISM Rendimientos'!H127</f>
        <v>0</v>
      </c>
      <c r="I126" s="11">
        <f>'IP-9 Part Fed'!I126+'IP-9 FAEISM'!I126+'IP-9 Rec Fisc'!I126+'IP-9 Fortamun'!I126+'IP-9 FAISM'!I126+'IP-9 Ramo 09'!I126+'IP-9 FAISM Rendimientos'!I127</f>
        <v>0</v>
      </c>
      <c r="J126" s="11">
        <f t="shared" si="23"/>
        <v>0</v>
      </c>
    </row>
    <row r="127" spans="1:10" ht="12.75" customHeight="1" x14ac:dyDescent="0.3">
      <c r="A127" s="35"/>
      <c r="B127" s="46" t="s">
        <v>18</v>
      </c>
      <c r="C127" s="46"/>
      <c r="D127" s="47"/>
      <c r="E127" s="13">
        <f>E128+E131</f>
        <v>1534043.7</v>
      </c>
      <c r="F127" s="13">
        <f>F128+F131</f>
        <v>0</v>
      </c>
      <c r="G127" s="13">
        <f t="shared" si="0"/>
        <v>1534043.7</v>
      </c>
      <c r="H127" s="13">
        <f>H128+H131</f>
        <v>0</v>
      </c>
      <c r="I127" s="13">
        <f>I128+I131</f>
        <v>0</v>
      </c>
      <c r="J127" s="13">
        <f t="shared" si="23"/>
        <v>1534043.7</v>
      </c>
    </row>
    <row r="128" spans="1:10" ht="12.75" customHeight="1" x14ac:dyDescent="0.3">
      <c r="A128" s="35"/>
      <c r="B128" s="12"/>
      <c r="C128" s="54" t="s">
        <v>102</v>
      </c>
      <c r="D128" s="26"/>
      <c r="E128" s="13">
        <f>+E129+E130</f>
        <v>43581.9</v>
      </c>
      <c r="F128" s="13">
        <f t="shared" ref="F128:I128" si="32">+F129+F130</f>
        <v>0</v>
      </c>
      <c r="G128" s="13">
        <f t="shared" si="32"/>
        <v>43581.9</v>
      </c>
      <c r="H128" s="13">
        <f t="shared" si="32"/>
        <v>0</v>
      </c>
      <c r="I128" s="13">
        <f t="shared" si="32"/>
        <v>0</v>
      </c>
      <c r="J128" s="13">
        <f t="shared" ref="J128:J130" si="33">G128-H128</f>
        <v>43581.9</v>
      </c>
    </row>
    <row r="129" spans="1:10" x14ac:dyDescent="0.3">
      <c r="A129" s="35"/>
      <c r="B129" s="12"/>
      <c r="C129" s="12"/>
      <c r="D129" s="10" t="s">
        <v>364</v>
      </c>
      <c r="E129" s="11">
        <f>'IP-9 Part Fed'!E129+'IP-9 FAEISM'!E129+'IP-9 Rec Fisc'!E129+'IP-9 Fortamun'!E129+'IP-9 FAISM'!E129+'IP-9 Ramo 09'!E129+'IP-9 FAISM Rendimientos'!E130</f>
        <v>43581.9</v>
      </c>
      <c r="F129" s="11">
        <f>'IP-9 Part Fed'!F129+'IP-9 FAEISM'!F129+'IP-9 Rec Fisc'!F129+'IP-9 Fortamun'!F129+'IP-9 FAISM'!F129+'IP-9 Ramo 09'!F129+'IP-9 FAISM Rendimientos'!F130</f>
        <v>0</v>
      </c>
      <c r="G129" s="11">
        <f t="shared" ref="G129:G130" si="34">E129+F129</f>
        <v>43581.9</v>
      </c>
      <c r="H129" s="11">
        <f>'IP-9 Part Fed'!H129+'IP-9 FAEISM'!H129+'IP-9 Rec Fisc'!H129+'IP-9 Fortamun'!H129+'IP-9 FAISM'!H129+'IP-9 Ramo 09'!H129+'IP-9 FAISM Rendimientos'!H130</f>
        <v>0</v>
      </c>
      <c r="I129" s="11">
        <f>'IP-9 Part Fed'!I129+'IP-9 FAEISM'!I129+'IP-9 Rec Fisc'!I129+'IP-9 Fortamun'!I129+'IP-9 FAISM'!I129+'IP-9 Ramo 09'!I129+'IP-9 FAISM Rendimientos'!I130</f>
        <v>0</v>
      </c>
      <c r="J129" s="11">
        <f t="shared" si="33"/>
        <v>43581.9</v>
      </c>
    </row>
    <row r="130" spans="1:10" x14ac:dyDescent="0.3">
      <c r="A130" s="35"/>
      <c r="B130" s="12"/>
      <c r="C130" s="40"/>
      <c r="D130" s="24" t="s">
        <v>289</v>
      </c>
      <c r="E130" s="11">
        <f>'IP-9 Part Fed'!E130+'IP-9 FAEISM'!E130+'IP-9 Rec Fisc'!E130+'IP-9 Fortamun'!E130+'IP-9 FAISM'!E130+'IP-9 Ramo 09'!E130+'IP-9 FAISM Rendimientos'!E131</f>
        <v>0</v>
      </c>
      <c r="F130" s="11">
        <f>'IP-9 Part Fed'!F130+'IP-9 FAEISM'!F130+'IP-9 Rec Fisc'!F130+'IP-9 Fortamun'!F130+'IP-9 FAISM'!F130+'IP-9 Ramo 09'!F130+'IP-9 FAISM Rendimientos'!F131</f>
        <v>0</v>
      </c>
      <c r="G130" s="11">
        <f t="shared" si="34"/>
        <v>0</v>
      </c>
      <c r="H130" s="11">
        <f>'IP-9 Part Fed'!H130+'IP-9 FAEISM'!H130+'IP-9 Rec Fisc'!H130+'IP-9 Fortamun'!H130+'IP-9 FAISM'!H130+'IP-9 Ramo 09'!H130+'IP-9 FAISM Rendimientos'!H131</f>
        <v>0</v>
      </c>
      <c r="I130" s="11">
        <f>'IP-9 Part Fed'!I130+'IP-9 FAEISM'!I130+'IP-9 Rec Fisc'!I130+'IP-9 Fortamun'!I130+'IP-9 FAISM'!I130+'IP-9 Ramo 09'!I130+'IP-9 FAISM Rendimientos'!I131</f>
        <v>0</v>
      </c>
      <c r="J130" s="11">
        <f t="shared" si="33"/>
        <v>0</v>
      </c>
    </row>
    <row r="131" spans="1:10" ht="12.75" customHeight="1" x14ac:dyDescent="0.3">
      <c r="A131" s="35"/>
      <c r="B131" s="12"/>
      <c r="C131" s="54" t="s">
        <v>103</v>
      </c>
      <c r="D131" s="26"/>
      <c r="E131" s="13">
        <f>+E132</f>
        <v>1490461.8</v>
      </c>
      <c r="F131" s="13">
        <f>+F132</f>
        <v>0</v>
      </c>
      <c r="G131" s="13">
        <f t="shared" ref="G131:H131" si="35">+G132</f>
        <v>1490461.8</v>
      </c>
      <c r="H131" s="13">
        <f t="shared" si="35"/>
        <v>0</v>
      </c>
      <c r="I131" s="13">
        <f>+I132</f>
        <v>0</v>
      </c>
      <c r="J131" s="13">
        <f t="shared" si="23"/>
        <v>1490461.8</v>
      </c>
    </row>
    <row r="132" spans="1:10" ht="18.75" customHeight="1" x14ac:dyDescent="0.3">
      <c r="A132" s="35"/>
      <c r="B132" s="12"/>
      <c r="C132" s="54"/>
      <c r="D132" s="24" t="s">
        <v>365</v>
      </c>
      <c r="E132" s="11">
        <f>'IP-9 Part Fed'!E132+'IP-9 FAEISM'!E132+'IP-9 Rec Fisc'!E132+'IP-9 Fortamun'!E132+'IP-9 FAISM'!E132+'IP-9 Ramo 09'!E132+'IP-9 FAISM Rendimientos'!E133</f>
        <v>1490461.8</v>
      </c>
      <c r="F132" s="11">
        <f>'IP-9 Part Fed'!F132+'IP-9 FAEISM'!F132+'IP-9 Rec Fisc'!F132+'IP-9 Fortamun'!F132+'IP-9 FAISM'!F132+'IP-9 Ramo 09'!F132+'IP-9 FAISM Rendimientos'!F133</f>
        <v>0</v>
      </c>
      <c r="G132" s="11">
        <f t="shared" si="0"/>
        <v>1490461.8</v>
      </c>
      <c r="H132" s="11">
        <f>'IP-9 Part Fed'!H132+'IP-9 FAEISM'!H132+'IP-9 Rec Fisc'!H132+'IP-9 Fortamun'!H132+'IP-9 FAISM'!H132+'IP-9 Ramo 09'!H132+'IP-9 FAISM Rendimientos'!H133</f>
        <v>0</v>
      </c>
      <c r="I132" s="11">
        <f>'IP-9 Part Fed'!I132+'IP-9 FAEISM'!I132+'IP-9 Rec Fisc'!I132+'IP-9 Fortamun'!I132+'IP-9 FAISM'!I132+'IP-9 Ramo 09'!I132+'IP-9 FAISM Rendimientos'!I133</f>
        <v>0</v>
      </c>
      <c r="J132" s="11">
        <f t="shared" si="23"/>
        <v>1490461.8</v>
      </c>
    </row>
    <row r="133" spans="1:10" ht="12.75" customHeight="1" x14ac:dyDescent="0.3">
      <c r="A133" s="35"/>
      <c r="B133" s="46" t="s">
        <v>19</v>
      </c>
      <c r="C133" s="46"/>
      <c r="D133" s="47"/>
      <c r="E133" s="13">
        <f>+E134+E138+E140+E142+E144+E148+E150+E152</f>
        <v>583083.52000000002</v>
      </c>
      <c r="F133" s="13">
        <f>+F134+F138+F140+F142+F144+F148+F150+F152</f>
        <v>0</v>
      </c>
      <c r="G133" s="13">
        <f t="shared" si="0"/>
        <v>583083.52000000002</v>
      </c>
      <c r="H133" s="13">
        <f>+H134+H138+H140+H142+H144+H148+H150+H152</f>
        <v>70770.880000000005</v>
      </c>
      <c r="I133" s="13">
        <f>+I134+I138+I140+I142+I144+I148+I150+I152</f>
        <v>70770.880000000005</v>
      </c>
      <c r="J133" s="13">
        <f t="shared" si="23"/>
        <v>512312.64</v>
      </c>
    </row>
    <row r="134" spans="1:10" ht="12.75" customHeight="1" x14ac:dyDescent="0.3">
      <c r="A134" s="35"/>
      <c r="B134" s="12"/>
      <c r="C134" s="54" t="s">
        <v>104</v>
      </c>
      <c r="D134" s="26"/>
      <c r="E134" s="13">
        <f>+E135+E136+E137</f>
        <v>0</v>
      </c>
      <c r="F134" s="13">
        <f t="shared" ref="F134:I134" si="36">+F135+F136+F137</f>
        <v>0</v>
      </c>
      <c r="G134" s="13">
        <f t="shared" si="36"/>
        <v>0</v>
      </c>
      <c r="H134" s="13">
        <f t="shared" si="36"/>
        <v>0</v>
      </c>
      <c r="I134" s="13">
        <f t="shared" si="36"/>
        <v>0</v>
      </c>
      <c r="J134" s="13">
        <f t="shared" si="23"/>
        <v>0</v>
      </c>
    </row>
    <row r="135" spans="1:10" ht="12.75" customHeight="1" x14ac:dyDescent="0.3">
      <c r="A135" s="35"/>
      <c r="B135" s="12"/>
      <c r="C135" s="12"/>
      <c r="D135" s="10" t="s">
        <v>366</v>
      </c>
      <c r="E135" s="11">
        <f>'IP-9 Part Fed'!E135+'IP-9 FAEISM'!E135+'IP-9 Rec Fisc'!E135+'IP-9 Fortamun'!E135+'IP-9 FAISM'!E135+'IP-9 Ramo 09'!E135+'IP-9 FAISM Rendimientos'!E136</f>
        <v>0</v>
      </c>
      <c r="F135" s="11">
        <f>'IP-9 Part Fed'!F135+'IP-9 FAEISM'!F135+'IP-9 Rec Fisc'!F135+'IP-9 Fortamun'!F135+'IP-9 FAISM'!F135+'IP-9 Ramo 09'!F135+'IP-9 FAISM Rendimientos'!F136</f>
        <v>0</v>
      </c>
      <c r="G135" s="11">
        <f>E135+F135</f>
        <v>0</v>
      </c>
      <c r="H135" s="11">
        <f>'IP-9 Part Fed'!H135+'IP-9 FAEISM'!H135+'IP-9 Rec Fisc'!H135+'IP-9 Fortamun'!H135+'IP-9 FAISM'!H135+'IP-9 Ramo 09'!H135+'IP-9 FAISM Rendimientos'!H136</f>
        <v>0</v>
      </c>
      <c r="I135" s="11">
        <f>'IP-9 Part Fed'!I135+'IP-9 FAEISM'!I135+'IP-9 Rec Fisc'!I135+'IP-9 Fortamun'!I135+'IP-9 FAISM'!I135+'IP-9 Ramo 09'!I135+'IP-9 FAISM Rendimientos'!I136</f>
        <v>0</v>
      </c>
      <c r="J135" s="11">
        <f t="shared" si="23"/>
        <v>0</v>
      </c>
    </row>
    <row r="136" spans="1:10" ht="21.75" customHeight="1" x14ac:dyDescent="0.3">
      <c r="A136" s="35"/>
      <c r="B136" s="12"/>
      <c r="C136" s="12"/>
      <c r="D136" s="10" t="s">
        <v>367</v>
      </c>
      <c r="E136" s="11">
        <f>'IP-9 Part Fed'!E136+'IP-9 FAEISM'!E136+'IP-9 Rec Fisc'!E136+'IP-9 Fortamun'!E136+'IP-9 FAISM'!E136+'IP-9 Ramo 09'!E136+'IP-9 FAISM Rendimientos'!E137</f>
        <v>0</v>
      </c>
      <c r="F136" s="11">
        <f>'IP-9 Part Fed'!F136+'IP-9 FAEISM'!F136+'IP-9 Rec Fisc'!F136+'IP-9 Fortamun'!F136+'IP-9 FAISM'!F136+'IP-9 Ramo 09'!F136+'IP-9 FAISM Rendimientos'!F137</f>
        <v>0</v>
      </c>
      <c r="G136" s="11">
        <f t="shared" ref="G136:G137" si="37">E136+F136</f>
        <v>0</v>
      </c>
      <c r="H136" s="11">
        <f>'IP-9 Part Fed'!H136+'IP-9 FAEISM'!H136+'IP-9 Rec Fisc'!H136+'IP-9 Fortamun'!H136+'IP-9 FAISM'!H136+'IP-9 Ramo 09'!H136+'IP-9 FAISM Rendimientos'!H137</f>
        <v>0</v>
      </c>
      <c r="I136" s="11">
        <f>'IP-9 Part Fed'!I136+'IP-9 FAEISM'!I136+'IP-9 Rec Fisc'!I136+'IP-9 Fortamun'!I136+'IP-9 FAISM'!I136+'IP-9 Ramo 09'!I136+'IP-9 FAISM Rendimientos'!I137</f>
        <v>0</v>
      </c>
      <c r="J136" s="11">
        <f t="shared" si="23"/>
        <v>0</v>
      </c>
    </row>
    <row r="137" spans="1:10" ht="12.75" customHeight="1" x14ac:dyDescent="0.3">
      <c r="A137" s="35"/>
      <c r="B137" s="12"/>
      <c r="C137" s="12"/>
      <c r="D137" s="10" t="s">
        <v>368</v>
      </c>
      <c r="E137" s="11">
        <f>'IP-9 Part Fed'!E137+'IP-9 FAEISM'!E137+'IP-9 Rec Fisc'!E137+'IP-9 Fortamun'!E137+'IP-9 FAISM'!E137+'IP-9 Ramo 09'!E137+'IP-9 FAISM Rendimientos'!E138</f>
        <v>0</v>
      </c>
      <c r="F137" s="11">
        <f>'IP-9 Part Fed'!F137+'IP-9 FAEISM'!F137+'IP-9 Rec Fisc'!F137+'IP-9 Fortamun'!F137+'IP-9 FAISM'!F137+'IP-9 Ramo 09'!F137+'IP-9 FAISM Rendimientos'!F138</f>
        <v>0</v>
      </c>
      <c r="G137" s="11">
        <f t="shared" si="37"/>
        <v>0</v>
      </c>
      <c r="H137" s="11">
        <f>'IP-9 Part Fed'!H137+'IP-9 FAEISM'!H137+'IP-9 Rec Fisc'!H137+'IP-9 Fortamun'!H137+'IP-9 FAISM'!H137+'IP-9 Ramo 09'!H137+'IP-9 FAISM Rendimientos'!H138</f>
        <v>0</v>
      </c>
      <c r="I137" s="11">
        <f>'IP-9 Part Fed'!I137+'IP-9 FAEISM'!I137+'IP-9 Rec Fisc'!I137+'IP-9 Fortamun'!I137+'IP-9 FAISM'!I137+'IP-9 Ramo 09'!I137+'IP-9 FAISM Rendimientos'!I138</f>
        <v>0</v>
      </c>
      <c r="J137" s="11">
        <f t="shared" si="23"/>
        <v>0</v>
      </c>
    </row>
    <row r="138" spans="1:10" ht="12.75" customHeight="1" x14ac:dyDescent="0.3">
      <c r="A138" s="35"/>
      <c r="B138" s="12"/>
      <c r="C138" s="54" t="s">
        <v>105</v>
      </c>
      <c r="D138" s="26"/>
      <c r="E138" s="13">
        <f>+E139</f>
        <v>0</v>
      </c>
      <c r="F138" s="13">
        <f>+F139</f>
        <v>0</v>
      </c>
      <c r="G138" s="13">
        <f>+G139</f>
        <v>0</v>
      </c>
      <c r="H138" s="13">
        <f>+H139</f>
        <v>0</v>
      </c>
      <c r="I138" s="13">
        <f>+I139</f>
        <v>0</v>
      </c>
      <c r="J138" s="13">
        <f t="shared" si="23"/>
        <v>0</v>
      </c>
    </row>
    <row r="139" spans="1:10" ht="12.75" customHeight="1" x14ac:dyDescent="0.3">
      <c r="A139" s="35"/>
      <c r="B139" s="12"/>
      <c r="C139" s="54"/>
      <c r="D139" s="10" t="s">
        <v>369</v>
      </c>
      <c r="E139" s="11">
        <f>'IP-9 Part Fed'!E139+'IP-9 FAEISM'!E139+'IP-9 Rec Fisc'!E139+'IP-9 Fortamun'!E139+'IP-9 FAISM'!E139+'IP-9 Ramo 09'!E139+'IP-9 FAISM Rendimientos'!E140</f>
        <v>0</v>
      </c>
      <c r="F139" s="11">
        <f>'IP-9 Part Fed'!F139+'IP-9 FAEISM'!F139+'IP-9 Rec Fisc'!F139+'IP-9 Fortamun'!F139+'IP-9 FAISM'!F139+'IP-9 Ramo 09'!F139+'IP-9 FAISM Rendimientos'!F140</f>
        <v>0</v>
      </c>
      <c r="G139" s="11">
        <f t="shared" si="0"/>
        <v>0</v>
      </c>
      <c r="H139" s="11">
        <f>'IP-9 Part Fed'!H139+'IP-9 FAEISM'!H139+'IP-9 Rec Fisc'!H139+'IP-9 Fortamun'!H139+'IP-9 FAISM'!H139+'IP-9 Ramo 09'!H139+'IP-9 FAISM Rendimientos'!H140</f>
        <v>0</v>
      </c>
      <c r="I139" s="11">
        <f>'IP-9 Part Fed'!I139+'IP-9 FAEISM'!I139+'IP-9 Rec Fisc'!I139+'IP-9 Fortamun'!I139+'IP-9 FAISM'!I139+'IP-9 Ramo 09'!I139+'IP-9 FAISM Rendimientos'!I140</f>
        <v>0</v>
      </c>
      <c r="J139" s="11">
        <f t="shared" si="23"/>
        <v>0</v>
      </c>
    </row>
    <row r="140" spans="1:10" ht="12.75" customHeight="1" x14ac:dyDescent="0.3">
      <c r="A140" s="35"/>
      <c r="B140" s="12"/>
      <c r="C140" s="54" t="s">
        <v>106</v>
      </c>
      <c r="D140" s="26"/>
      <c r="E140" s="13">
        <f>+E141</f>
        <v>0</v>
      </c>
      <c r="F140" s="13">
        <f>+F141</f>
        <v>0</v>
      </c>
      <c r="G140" s="13">
        <f t="shared" si="0"/>
        <v>0</v>
      </c>
      <c r="H140" s="13">
        <f>+H141</f>
        <v>0</v>
      </c>
      <c r="I140" s="13">
        <f>+I141</f>
        <v>0</v>
      </c>
      <c r="J140" s="13">
        <f t="shared" si="23"/>
        <v>0</v>
      </c>
    </row>
    <row r="141" spans="1:10" ht="12.75" customHeight="1" x14ac:dyDescent="0.3">
      <c r="A141" s="35"/>
      <c r="B141" s="12"/>
      <c r="C141" s="58"/>
      <c r="D141" s="58" t="s">
        <v>106</v>
      </c>
      <c r="E141" s="11"/>
      <c r="F141" s="11"/>
      <c r="G141" s="11">
        <f t="shared" si="0"/>
        <v>0</v>
      </c>
      <c r="H141" s="11"/>
      <c r="I141" s="11"/>
      <c r="J141" s="11">
        <f t="shared" si="23"/>
        <v>0</v>
      </c>
    </row>
    <row r="142" spans="1:10" ht="12.75" customHeight="1" x14ac:dyDescent="0.3">
      <c r="A142" s="35"/>
      <c r="B142" s="12"/>
      <c r="C142" s="54" t="s">
        <v>107</v>
      </c>
      <c r="D142" s="26"/>
      <c r="E142" s="13">
        <f>+E143</f>
        <v>0</v>
      </c>
      <c r="F142" s="13">
        <f t="shared" ref="F142:I142" si="38">+F143</f>
        <v>0</v>
      </c>
      <c r="G142" s="13">
        <f t="shared" si="38"/>
        <v>0</v>
      </c>
      <c r="H142" s="13">
        <f t="shared" si="38"/>
        <v>0</v>
      </c>
      <c r="I142" s="13">
        <f t="shared" si="38"/>
        <v>0</v>
      </c>
      <c r="J142" s="13">
        <f>G142-H142</f>
        <v>0</v>
      </c>
    </row>
    <row r="143" spans="1:10" ht="19.5" customHeight="1" x14ac:dyDescent="0.3">
      <c r="A143" s="35"/>
      <c r="B143" s="12"/>
      <c r="C143" s="54"/>
      <c r="D143" s="58" t="s">
        <v>370</v>
      </c>
      <c r="E143" s="11">
        <f>'IP-9 Part Fed'!E143+'IP-9 FAEISM'!E143+'IP-9 Rec Fisc'!E143+'IP-9 Fortamun'!E143+'IP-9 FAISM'!E143+'IP-9 Ramo 09'!E143+'IP-9 FAISM Rendimientos'!E144</f>
        <v>0</v>
      </c>
      <c r="F143" s="11">
        <f>'IP-9 Part Fed'!F143+'IP-9 FAEISM'!F143+'IP-9 Rec Fisc'!F143+'IP-9 Fortamun'!F143+'IP-9 FAISM'!F143+'IP-9 Ramo 09'!F143+'IP-9 FAISM Rendimientos'!F144</f>
        <v>0</v>
      </c>
      <c r="G143" s="11">
        <f t="shared" ref="G143" si="39">E143+F143</f>
        <v>0</v>
      </c>
      <c r="H143" s="11">
        <f>'IP-9 Part Fed'!H143+'IP-9 FAEISM'!H143+'IP-9 Rec Fisc'!H143+'IP-9 Fortamun'!H143+'IP-9 FAISM'!H143+'IP-9 Ramo 09'!H143+'IP-9 FAISM Rendimientos'!H144</f>
        <v>0</v>
      </c>
      <c r="I143" s="11">
        <f>'IP-9 Part Fed'!I143+'IP-9 FAEISM'!I143+'IP-9 Rec Fisc'!I143+'IP-9 Fortamun'!I143+'IP-9 FAISM'!I143+'IP-9 Ramo 09'!I143+'IP-9 FAISM Rendimientos'!I144</f>
        <v>0</v>
      </c>
      <c r="J143" s="11">
        <f t="shared" ref="J143" si="40">G143-H143</f>
        <v>0</v>
      </c>
    </row>
    <row r="144" spans="1:10" ht="12.75" customHeight="1" x14ac:dyDescent="0.3">
      <c r="A144" s="35"/>
      <c r="B144" s="12"/>
      <c r="C144" s="54" t="s">
        <v>108</v>
      </c>
      <c r="D144" s="26"/>
      <c r="E144" s="13">
        <f>+E145+E147+E146</f>
        <v>583083.52000000002</v>
      </c>
      <c r="F144" s="13">
        <f t="shared" ref="F144:I144" si="41">+F145+F147+F146</f>
        <v>0</v>
      </c>
      <c r="G144" s="13">
        <f t="shared" si="41"/>
        <v>583083.52000000002</v>
      </c>
      <c r="H144" s="13">
        <f t="shared" si="41"/>
        <v>70770.880000000005</v>
      </c>
      <c r="I144" s="13">
        <f t="shared" si="41"/>
        <v>70770.880000000005</v>
      </c>
      <c r="J144" s="13">
        <f t="shared" si="23"/>
        <v>512312.64</v>
      </c>
    </row>
    <row r="145" spans="1:12" ht="21.75" customHeight="1" x14ac:dyDescent="0.3">
      <c r="A145" s="35"/>
      <c r="B145" s="12"/>
      <c r="C145" s="12"/>
      <c r="D145" s="10" t="s">
        <v>371</v>
      </c>
      <c r="E145" s="11">
        <f>'IP-9 Part Fed'!E145+'IP-9 FAEISM'!E145+'IP-9 Rec Fisc'!E145+'IP-9 Fortamun'!E145+'IP-9 FAISM'!E145+'IP-9 Ramo 09'!E145+'IP-9 FAISM Rendimientos'!E146</f>
        <v>300000</v>
      </c>
      <c r="F145" s="11">
        <f>'IP-9 Part Fed'!F145+'IP-9 FAEISM'!F145+'IP-9 Rec Fisc'!F145+'IP-9 Fortamun'!F145+'IP-9 FAISM'!F145+'IP-9 Ramo 09'!F145+'IP-9 FAISM Rendimientos'!F146</f>
        <v>0</v>
      </c>
      <c r="G145" s="11">
        <f t="shared" ref="G145:G224" si="42">E145+F145</f>
        <v>300000</v>
      </c>
      <c r="H145" s="11">
        <f>'IP-9 Part Fed'!H145+'IP-9 FAEISM'!H145+'IP-9 Rec Fisc'!H145+'IP-9 Fortamun'!H145+'IP-9 FAISM'!H145+'IP-9 Ramo 09'!H145+'IP-9 FAISM Rendimientos'!H146</f>
        <v>0</v>
      </c>
      <c r="I145" s="11">
        <f>'IP-9 Part Fed'!I145+'IP-9 FAEISM'!I145+'IP-9 Rec Fisc'!I145+'IP-9 Fortamun'!I145+'IP-9 FAISM'!I145+'IP-9 Ramo 09'!I145+'IP-9 FAISM Rendimientos'!I146</f>
        <v>0</v>
      </c>
      <c r="J145" s="11">
        <f t="shared" si="23"/>
        <v>300000</v>
      </c>
    </row>
    <row r="146" spans="1:12" ht="21.75" customHeight="1" x14ac:dyDescent="0.3">
      <c r="A146" s="35"/>
      <c r="B146" s="12"/>
      <c r="C146" s="12"/>
      <c r="D146" s="10" t="s">
        <v>372</v>
      </c>
      <c r="E146" s="11">
        <f>'IP-9 Part Fed'!E146+'IP-9 FAEISM'!E146+'IP-9 Rec Fisc'!E146+'IP-9 Fortamun'!E146+'IP-9 FAISM'!E146+'IP-9 Ramo 09'!E146+'IP-9 FAISM Rendimientos'!E147</f>
        <v>74900</v>
      </c>
      <c r="F146" s="11">
        <f>'IP-9 Part Fed'!F146+'IP-9 FAEISM'!F146+'IP-9 Rec Fisc'!F146+'IP-9 Fortamun'!F146+'IP-9 FAISM'!F146+'IP-9 Ramo 09'!F146+'IP-9 FAISM Rendimientos'!F147</f>
        <v>0</v>
      </c>
      <c r="G146" s="11">
        <f t="shared" ref="G146" si="43">E146+F146</f>
        <v>74900</v>
      </c>
      <c r="H146" s="11">
        <f>'IP-9 Part Fed'!H146+'IP-9 FAEISM'!H146+'IP-9 Rec Fisc'!H146+'IP-9 Fortamun'!H146+'IP-9 FAISM'!H146+'IP-9 Ramo 09'!H146+'IP-9 FAISM Rendimientos'!H147</f>
        <v>18725</v>
      </c>
      <c r="I146" s="11">
        <f>'IP-9 Part Fed'!I146+'IP-9 FAEISM'!I146+'IP-9 Rec Fisc'!I146+'IP-9 Fortamun'!I146+'IP-9 FAISM'!I146+'IP-9 Ramo 09'!I146+'IP-9 FAISM Rendimientos'!I147</f>
        <v>18725</v>
      </c>
      <c r="J146" s="11">
        <f t="shared" ref="J146" si="44">G146-H146</f>
        <v>56175</v>
      </c>
    </row>
    <row r="147" spans="1:12" ht="12.75" customHeight="1" x14ac:dyDescent="0.3">
      <c r="A147" s="35"/>
      <c r="B147" s="12"/>
      <c r="C147" s="12"/>
      <c r="D147" s="10" t="s">
        <v>373</v>
      </c>
      <c r="E147" s="11">
        <f>'IP-9 Part Fed'!E147+'IP-9 FAEISM'!E147+'IP-9 Rec Fisc'!E147+'IP-9 Fortamun'!E147+'IP-9 FAISM'!E147+'IP-9 Ramo 09'!E147+'IP-9 FAISM Rendimientos'!E148</f>
        <v>208183.52000000002</v>
      </c>
      <c r="F147" s="11">
        <f>'IP-9 Part Fed'!F147+'IP-9 FAEISM'!F147+'IP-9 Rec Fisc'!F147+'IP-9 Fortamun'!F147+'IP-9 FAISM'!F147+'IP-9 Ramo 09'!F147+'IP-9 FAISM Rendimientos'!F148</f>
        <v>0</v>
      </c>
      <c r="G147" s="11">
        <f t="shared" si="42"/>
        <v>208183.52000000002</v>
      </c>
      <c r="H147" s="11">
        <f>'IP-9 Part Fed'!H147+'IP-9 FAEISM'!H147+'IP-9 Rec Fisc'!H147+'IP-9 Fortamun'!H147+'IP-9 FAISM'!H147+'IP-9 Ramo 09'!H147+'IP-9 FAISM Rendimientos'!H148</f>
        <v>52045.880000000005</v>
      </c>
      <c r="I147" s="11">
        <f>'IP-9 Part Fed'!I147+'IP-9 FAEISM'!I147+'IP-9 Rec Fisc'!I147+'IP-9 Fortamun'!I147+'IP-9 FAISM'!I147+'IP-9 Ramo 09'!I147+'IP-9 FAISM Rendimientos'!I148</f>
        <v>52045.880000000005</v>
      </c>
      <c r="J147" s="11">
        <f t="shared" si="23"/>
        <v>156137.64000000001</v>
      </c>
    </row>
    <row r="148" spans="1:12" ht="12.75" customHeight="1" x14ac:dyDescent="0.3">
      <c r="A148" s="35"/>
      <c r="B148" s="12"/>
      <c r="C148" s="54" t="s">
        <v>303</v>
      </c>
      <c r="D148" s="26"/>
      <c r="E148" s="13">
        <f>SUM(E149)</f>
        <v>0</v>
      </c>
      <c r="F148" s="13">
        <f>SUM(F149)</f>
        <v>0</v>
      </c>
      <c r="G148" s="13">
        <f t="shared" si="42"/>
        <v>0</v>
      </c>
      <c r="H148" s="13">
        <f t="shared" ref="H148:I150" si="45">SUM(H149)</f>
        <v>0</v>
      </c>
      <c r="I148" s="13">
        <f t="shared" si="45"/>
        <v>0</v>
      </c>
      <c r="J148" s="13">
        <f t="shared" si="23"/>
        <v>0</v>
      </c>
    </row>
    <row r="149" spans="1:12" ht="24" x14ac:dyDescent="0.3">
      <c r="A149" s="35"/>
      <c r="B149" s="12"/>
      <c r="C149" s="12"/>
      <c r="D149" s="10" t="s">
        <v>264</v>
      </c>
      <c r="E149" s="11">
        <v>0</v>
      </c>
      <c r="F149" s="11">
        <v>0</v>
      </c>
      <c r="G149" s="11">
        <f t="shared" si="42"/>
        <v>0</v>
      </c>
      <c r="H149" s="11">
        <v>0</v>
      </c>
      <c r="I149" s="11">
        <v>0</v>
      </c>
      <c r="J149" s="11">
        <f t="shared" si="23"/>
        <v>0</v>
      </c>
    </row>
    <row r="150" spans="1:12" ht="12.75" customHeight="1" x14ac:dyDescent="0.3">
      <c r="A150" s="35"/>
      <c r="B150" s="12"/>
      <c r="C150" s="54" t="s">
        <v>109</v>
      </c>
      <c r="D150" s="26"/>
      <c r="E150" s="13">
        <f>SUM(E151)</f>
        <v>0</v>
      </c>
      <c r="F150" s="13">
        <f>SUM(F151)</f>
        <v>0</v>
      </c>
      <c r="G150" s="13">
        <f t="shared" si="42"/>
        <v>0</v>
      </c>
      <c r="H150" s="13">
        <f t="shared" si="45"/>
        <v>0</v>
      </c>
      <c r="I150" s="13">
        <f t="shared" si="45"/>
        <v>0</v>
      </c>
      <c r="J150" s="13">
        <f t="shared" si="23"/>
        <v>0</v>
      </c>
    </row>
    <row r="151" spans="1:12" ht="12.75" customHeight="1" x14ac:dyDescent="0.3">
      <c r="A151" s="35"/>
      <c r="B151" s="12"/>
      <c r="C151" s="12"/>
      <c r="D151" s="10" t="s">
        <v>109</v>
      </c>
      <c r="E151" s="11">
        <v>0</v>
      </c>
      <c r="F151" s="11">
        <v>0</v>
      </c>
      <c r="G151" s="11">
        <f t="shared" si="42"/>
        <v>0</v>
      </c>
      <c r="H151" s="11">
        <v>0</v>
      </c>
      <c r="I151" s="11">
        <v>0</v>
      </c>
      <c r="J151" s="11">
        <f t="shared" si="23"/>
        <v>0</v>
      </c>
    </row>
    <row r="152" spans="1:12" ht="12.75" customHeight="1" x14ac:dyDescent="0.3">
      <c r="A152" s="35"/>
      <c r="B152" s="12"/>
      <c r="C152" s="54" t="s">
        <v>110</v>
      </c>
      <c r="D152" s="26"/>
      <c r="E152" s="13">
        <v>0</v>
      </c>
      <c r="F152" s="13">
        <v>0</v>
      </c>
      <c r="G152" s="13">
        <f t="shared" si="42"/>
        <v>0</v>
      </c>
      <c r="H152" s="13">
        <v>0</v>
      </c>
      <c r="I152" s="13">
        <v>0</v>
      </c>
      <c r="J152" s="13">
        <f t="shared" si="23"/>
        <v>0</v>
      </c>
    </row>
    <row r="153" spans="1:12" ht="12.75" customHeight="1" x14ac:dyDescent="0.3">
      <c r="A153" s="45" t="s">
        <v>20</v>
      </c>
      <c r="B153" s="20"/>
      <c r="C153" s="20"/>
      <c r="D153" s="21"/>
      <c r="E153" s="13">
        <f>SUM(E154+E171++E206+E216+E234+E243+E252+E259+E184)</f>
        <v>4011694.12</v>
      </c>
      <c r="F153" s="13">
        <f t="shared" ref="F153" si="46">SUM(F154+F171++F206+F216+F234+F243+F252+F259+F184)</f>
        <v>0</v>
      </c>
      <c r="G153" s="13">
        <f t="shared" ref="G153" si="47">SUM(G154+G171++G206+G216+G234+G243+G252+G259+G184)</f>
        <v>4011694.12</v>
      </c>
      <c r="H153" s="13">
        <f t="shared" ref="H153" si="48">SUM(H154+H171++H206+H216+H234+H243+H252+H259+H184)</f>
        <v>1445846.5699999998</v>
      </c>
      <c r="I153" s="13">
        <f t="shared" ref="I153" si="49">SUM(I154+I171++I206+I216+I234+I243+I252+I259+I184)</f>
        <v>1445846.5699999998</v>
      </c>
      <c r="J153" s="13">
        <f t="shared" ref="J153" si="50">SUM(J154+J171++J206+J216+J234+J243+J252+J259)</f>
        <v>2032299.9099999997</v>
      </c>
      <c r="K153" s="95"/>
      <c r="L153" s="95"/>
    </row>
    <row r="154" spans="1:12" ht="12.75" customHeight="1" x14ac:dyDescent="0.3">
      <c r="A154" s="35"/>
      <c r="B154" s="46" t="s">
        <v>21</v>
      </c>
      <c r="C154" s="46"/>
      <c r="D154" s="47"/>
      <c r="E154" s="13">
        <f>+E155+E158+E160+E162+E164+E167+E169</f>
        <v>812212</v>
      </c>
      <c r="F154" s="13">
        <f>+F155+F158+F160+F162+F164+F167+F169+F165</f>
        <v>0</v>
      </c>
      <c r="G154" s="13">
        <f t="shared" si="42"/>
        <v>812212</v>
      </c>
      <c r="H154" s="13">
        <f>+H155+H158+H160+H162+H164+H167+H169+H165</f>
        <v>441947.4</v>
      </c>
      <c r="I154" s="13">
        <f>+I155+I158+I160+I162+I164+I167+I169+I165</f>
        <v>441947.4</v>
      </c>
      <c r="J154" s="13">
        <f t="shared" si="23"/>
        <v>370264.6</v>
      </c>
    </row>
    <row r="155" spans="1:12" ht="12.75" customHeight="1" x14ac:dyDescent="0.3">
      <c r="A155" s="35"/>
      <c r="B155" s="12"/>
      <c r="C155" s="54" t="s">
        <v>111</v>
      </c>
      <c r="D155" s="26"/>
      <c r="E155" s="13">
        <f>+E156+E157</f>
        <v>750000</v>
      </c>
      <c r="F155" s="13">
        <f>+F156+F157</f>
        <v>0</v>
      </c>
      <c r="G155" s="13">
        <f t="shared" si="42"/>
        <v>750000</v>
      </c>
      <c r="H155" s="13">
        <f t="shared" ref="H155:I155" si="51">+H156+H157</f>
        <v>426394.4</v>
      </c>
      <c r="I155" s="13">
        <f t="shared" si="51"/>
        <v>426394.4</v>
      </c>
      <c r="J155" s="13">
        <f t="shared" si="23"/>
        <v>323605.59999999998</v>
      </c>
    </row>
    <row r="156" spans="1:12" ht="12.75" customHeight="1" x14ac:dyDescent="0.3">
      <c r="A156" s="35"/>
      <c r="B156" s="12"/>
      <c r="C156" s="12"/>
      <c r="D156" s="10" t="s">
        <v>231</v>
      </c>
      <c r="E156" s="11">
        <f>'IP-9 Part Fed'!E156+'IP-9 FAEISM'!E156+'IP-9 Rec Fisc'!E156+'IP-9 Fortamun'!E156+'IP-9 FAISM'!E156+'IP-9 Ramo 09'!E156+'IP-9 FAISM Rendimientos'!E157</f>
        <v>750000</v>
      </c>
      <c r="F156" s="11">
        <f>'IP-9 Part Fed'!F156+'IP-9 FAEISM'!F156+'IP-9 Rec Fisc'!F156+'IP-9 Fortamun'!F156+'IP-9 FAISM'!F156+'IP-9 Ramo 09'!F156+'IP-9 FAISM Rendimientos'!F157</f>
        <v>0</v>
      </c>
      <c r="G156" s="11">
        <f t="shared" si="42"/>
        <v>750000</v>
      </c>
      <c r="H156" s="11">
        <f>'IP-9 Part Fed'!H156+'IP-9 FAEISM'!H156+'IP-9 Rec Fisc'!H156+'IP-9 Fortamun'!H156+'IP-9 FAISM'!H156+'IP-9 Ramo 09'!H156+'IP-9 FAISM Rendimientos'!H157</f>
        <v>426394.4</v>
      </c>
      <c r="I156" s="11">
        <f>'IP-9 Part Fed'!I156+'IP-9 FAEISM'!I156+'IP-9 Rec Fisc'!I156+'IP-9 Fortamun'!I156+'IP-9 FAISM'!I156+'IP-9 Ramo 09'!I156+'IP-9 FAISM Rendimientos'!I157</f>
        <v>426394.4</v>
      </c>
      <c r="J156" s="11">
        <f>G156-H156</f>
        <v>323605.59999999998</v>
      </c>
    </row>
    <row r="157" spans="1:12" ht="12.75" hidden="1" customHeight="1" x14ac:dyDescent="0.3">
      <c r="A157" s="35"/>
      <c r="B157" s="12"/>
      <c r="C157" s="12"/>
      <c r="D157" s="10" t="s">
        <v>232</v>
      </c>
      <c r="E157" s="11">
        <f>'IP-9 Part Fed'!E157+'IP-9 FAEISM'!E157+'IP-9 Rec Fisc'!E157+'IP-9 Fortamun'!E157+'IP-9 FAISM'!E157+'IP-9 Ramo 09'!E157+'IP-9 FAISM Rendimientos'!E158</f>
        <v>0</v>
      </c>
      <c r="F157" s="11">
        <f>'IP-9 Part Fed'!F157+'IP-9 FAEISM'!F157+'IP-9 Rec Fisc'!F157+'IP-9 Fortamun'!F157+'IP-9 FAISM'!F157+'IP-9 Ramo 09'!F157+'IP-9 FAISM Rendimientos'!F158</f>
        <v>0</v>
      </c>
      <c r="G157" s="11">
        <f t="shared" si="42"/>
        <v>0</v>
      </c>
      <c r="H157" s="11">
        <f>'IP-9 Part Fed'!H157+'IP-9 FAEISM'!H157+'IP-9 Rec Fisc'!H157+'IP-9 Fortamun'!H157+'IP-9 FAISM'!H157+'IP-9 Ramo 09'!H157+'IP-9 FAISM Rendimientos'!H158</f>
        <v>0</v>
      </c>
      <c r="I157" s="11">
        <f>'IP-9 Part Fed'!I157+'IP-9 FAEISM'!I157+'IP-9 Rec Fisc'!I157+'IP-9 Fortamun'!I157+'IP-9 FAISM'!I157+'IP-9 Ramo 09'!I157+'IP-9 FAISM Rendimientos'!I158</f>
        <v>0</v>
      </c>
      <c r="J157" s="11">
        <f t="shared" si="23"/>
        <v>0</v>
      </c>
    </row>
    <row r="158" spans="1:12" ht="12.75" customHeight="1" x14ac:dyDescent="0.3">
      <c r="A158" s="35"/>
      <c r="B158" s="12"/>
      <c r="C158" s="54" t="s">
        <v>112</v>
      </c>
      <c r="D158" s="26"/>
      <c r="E158" s="13">
        <f>'IP-9 Part Fed'!E158+'IP-9 FAEISM'!E158+'IP-9 Rec Fisc'!E158+'IP-9 Fortamun'!E158+'IP-9 FAISM'!E158+'IP-9 Ramo 09'!E158+'IP-9 FAISM Rendimientos'!E159</f>
        <v>0</v>
      </c>
      <c r="F158" s="13">
        <f>'IP-9 Part Fed'!F158+'IP-9 FAEISM'!F158+'IP-9 Rec Fisc'!F158+'IP-9 Fortamun'!F158+'IP-9 FAISM'!F158+'IP-9 Ramo 09'!F158+'IP-9 FAISM Rendimientos'!F159</f>
        <v>0</v>
      </c>
      <c r="G158" s="13">
        <f t="shared" si="42"/>
        <v>0</v>
      </c>
      <c r="H158" s="13">
        <f>'IP-9 Part Fed'!H158+'IP-9 FAEISM'!H158+'IP-9 Rec Fisc'!H158+'IP-9 Fortamun'!H158+'IP-9 FAISM'!H158+'IP-9 Ramo 09'!H158+'IP-9 FAISM Rendimientos'!H159</f>
        <v>0</v>
      </c>
      <c r="I158" s="13">
        <f>'IP-9 Part Fed'!I158+'IP-9 FAEISM'!I158+'IP-9 Rec Fisc'!I158+'IP-9 Fortamun'!I158+'IP-9 FAISM'!I158+'IP-9 Ramo 09'!I158+'IP-9 FAISM Rendimientos'!I159</f>
        <v>0</v>
      </c>
      <c r="J158" s="13">
        <f t="shared" si="23"/>
        <v>0</v>
      </c>
    </row>
    <row r="159" spans="1:12" ht="12.75" customHeight="1" x14ac:dyDescent="0.3">
      <c r="A159" s="35"/>
      <c r="B159" s="12"/>
      <c r="C159" s="12"/>
      <c r="D159" s="10" t="s">
        <v>265</v>
      </c>
      <c r="E159" s="11">
        <f>'IP-9 Part Fed'!E159+'IP-9 FAEISM'!E159+'IP-9 Rec Fisc'!E159+'IP-9 Fortamun'!E159+'IP-9 FAISM'!E159+'IP-9 Ramo 09'!E159+'IP-9 FAISM Rendimientos'!E160</f>
        <v>0</v>
      </c>
      <c r="F159" s="11">
        <f>'IP-9 Part Fed'!F159+'IP-9 FAEISM'!F159+'IP-9 Rec Fisc'!F159+'IP-9 Fortamun'!F159+'IP-9 FAISM'!F159+'IP-9 Ramo 09'!F159+'IP-9 FAISM Rendimientos'!F160</f>
        <v>0</v>
      </c>
      <c r="G159" s="11">
        <f t="shared" si="42"/>
        <v>0</v>
      </c>
      <c r="H159" s="11">
        <f>'IP-9 Part Fed'!H159+'IP-9 FAEISM'!H159+'IP-9 Rec Fisc'!H159+'IP-9 Fortamun'!H159+'IP-9 FAISM'!H159+'IP-9 Ramo 09'!H159+'IP-9 FAISM Rendimientos'!H160</f>
        <v>0</v>
      </c>
      <c r="I159" s="11">
        <f>'IP-9 Part Fed'!I159+'IP-9 FAEISM'!I159+'IP-9 Rec Fisc'!I159+'IP-9 Fortamun'!I159+'IP-9 FAISM'!I159+'IP-9 Ramo 09'!I159+'IP-9 FAISM Rendimientos'!I160</f>
        <v>0</v>
      </c>
      <c r="J159" s="11">
        <f t="shared" si="23"/>
        <v>0</v>
      </c>
    </row>
    <row r="160" spans="1:12" ht="12.75" customHeight="1" x14ac:dyDescent="0.3">
      <c r="A160" s="35"/>
      <c r="B160" s="12"/>
      <c r="C160" s="54" t="s">
        <v>113</v>
      </c>
      <c r="D160" s="26"/>
      <c r="E160" s="13">
        <f>SUM(E161)</f>
        <v>0</v>
      </c>
      <c r="F160" s="13">
        <f>SUM(F161)</f>
        <v>0</v>
      </c>
      <c r="G160" s="13">
        <f t="shared" si="42"/>
        <v>0</v>
      </c>
      <c r="H160" s="13">
        <f>SUM(H161)</f>
        <v>0</v>
      </c>
      <c r="I160" s="13">
        <f>SUM(I161)</f>
        <v>0</v>
      </c>
      <c r="J160" s="13">
        <f t="shared" si="23"/>
        <v>0</v>
      </c>
    </row>
    <row r="161" spans="1:10" ht="12.75" customHeight="1" x14ac:dyDescent="0.3">
      <c r="A161" s="35"/>
      <c r="B161" s="12"/>
      <c r="C161" s="12"/>
      <c r="D161" s="10" t="s">
        <v>279</v>
      </c>
      <c r="E161" s="11">
        <f>'IP-9 Part Fed'!E161+'IP-9 FAEISM'!E161+'IP-9 Rec Fisc'!E161+'IP-9 Fortamun'!E161+'IP-9 FAISM'!E161+'IP-9 Ramo 09'!E161+'IP-9 FAISM Rendimientos'!E162</f>
        <v>0</v>
      </c>
      <c r="F161" s="11">
        <f>'IP-9 Part Fed'!F161+'IP-9 FAEISM'!F161+'IP-9 Rec Fisc'!F161+'IP-9 Fortamun'!F161+'IP-9 FAISM'!F161+'IP-9 Ramo 09'!F161+'IP-9 FAISM Rendimientos'!F162</f>
        <v>0</v>
      </c>
      <c r="G161" s="11">
        <f t="shared" si="42"/>
        <v>0</v>
      </c>
      <c r="H161" s="11">
        <f>'IP-9 Part Fed'!H161+'IP-9 FAEISM'!H161+'IP-9 Rec Fisc'!H161+'IP-9 Fortamun'!H161+'IP-9 FAISM'!H161+'IP-9 Ramo 09'!H161+'IP-9 FAISM Rendimientos'!H162</f>
        <v>0</v>
      </c>
      <c r="I161" s="11">
        <f>'IP-9 Part Fed'!I161+'IP-9 FAEISM'!I161+'IP-9 Rec Fisc'!I161+'IP-9 Fortamun'!I161+'IP-9 FAISM'!I161+'IP-9 Ramo 09'!I161+'IP-9 FAISM Rendimientos'!I162</f>
        <v>0</v>
      </c>
      <c r="J161" s="11">
        <f t="shared" si="23"/>
        <v>0</v>
      </c>
    </row>
    <row r="162" spans="1:10" ht="12.75" customHeight="1" x14ac:dyDescent="0.3">
      <c r="A162" s="35"/>
      <c r="B162" s="12"/>
      <c r="C162" s="54" t="s">
        <v>114</v>
      </c>
      <c r="D162" s="26"/>
      <c r="E162" s="13">
        <f t="shared" ref="E162:F162" si="52">+E163</f>
        <v>27012</v>
      </c>
      <c r="F162" s="13">
        <f t="shared" si="52"/>
        <v>0</v>
      </c>
      <c r="G162" s="13">
        <f t="shared" si="42"/>
        <v>27012</v>
      </c>
      <c r="H162" s="13">
        <f t="shared" ref="H162:I162" si="53">+H163</f>
        <v>6753</v>
      </c>
      <c r="I162" s="13">
        <f t="shared" si="53"/>
        <v>6753</v>
      </c>
      <c r="J162" s="13">
        <f t="shared" si="23"/>
        <v>20259</v>
      </c>
    </row>
    <row r="163" spans="1:10" ht="12.75" customHeight="1" x14ac:dyDescent="0.3">
      <c r="A163" s="35"/>
      <c r="B163" s="12"/>
      <c r="C163" s="12"/>
      <c r="D163" s="10" t="s">
        <v>233</v>
      </c>
      <c r="E163" s="11">
        <f>'IP-9 Part Fed'!E163+'IP-9 FAEISM'!E163+'IP-9 Rec Fisc'!E163+'IP-9 Fortamun'!E163+'IP-9 FAISM'!E163+'IP-9 Ramo 09'!E163+'IP-9 FAISM Rendimientos'!E164</f>
        <v>27012</v>
      </c>
      <c r="F163" s="11">
        <f>'IP-9 Part Fed'!F163+'IP-9 FAEISM'!F163+'IP-9 Rec Fisc'!F163+'IP-9 Fortamun'!F163+'IP-9 FAISM'!F163+'IP-9 Ramo 09'!F163+'IP-9 FAISM Rendimientos'!F164</f>
        <v>0</v>
      </c>
      <c r="G163" s="11">
        <f t="shared" si="42"/>
        <v>27012</v>
      </c>
      <c r="H163" s="11">
        <f>'IP-9 Part Fed'!H163+'IP-9 FAEISM'!H163+'IP-9 Rec Fisc'!H163+'IP-9 Fortamun'!H163+'IP-9 FAISM'!H163+'IP-9 Ramo 09'!H163+'IP-9 FAISM Rendimientos'!H164</f>
        <v>6753</v>
      </c>
      <c r="I163" s="11">
        <f>'IP-9 Part Fed'!I163+'IP-9 FAEISM'!I163+'IP-9 Rec Fisc'!I163+'IP-9 Fortamun'!I163+'IP-9 FAISM'!I163+'IP-9 Ramo 09'!I163+'IP-9 FAISM Rendimientos'!I164</f>
        <v>6753</v>
      </c>
      <c r="J163" s="11">
        <f t="shared" si="23"/>
        <v>20259</v>
      </c>
    </row>
    <row r="164" spans="1:10" ht="12.75" customHeight="1" x14ac:dyDescent="0.3">
      <c r="A164" s="35"/>
      <c r="B164" s="12"/>
      <c r="C164" s="54" t="s">
        <v>115</v>
      </c>
      <c r="D164" s="26"/>
      <c r="E164" s="13">
        <v>0</v>
      </c>
      <c r="F164" s="13">
        <v>0</v>
      </c>
      <c r="G164" s="13">
        <f t="shared" si="42"/>
        <v>0</v>
      </c>
      <c r="H164" s="13">
        <v>0</v>
      </c>
      <c r="I164" s="13">
        <v>0</v>
      </c>
      <c r="J164" s="13">
        <f t="shared" si="23"/>
        <v>0</v>
      </c>
    </row>
    <row r="165" spans="1:10" ht="12.75" customHeight="1" x14ac:dyDescent="0.3">
      <c r="A165" s="35"/>
      <c r="B165" s="12"/>
      <c r="C165" s="54" t="s">
        <v>376</v>
      </c>
      <c r="D165" s="26"/>
      <c r="E165" s="13">
        <f>E166</f>
        <v>0</v>
      </c>
      <c r="F165" s="13">
        <f t="shared" ref="F165:J165" si="54">F166</f>
        <v>0</v>
      </c>
      <c r="G165" s="13">
        <f t="shared" si="54"/>
        <v>0</v>
      </c>
      <c r="H165" s="13">
        <f t="shared" si="54"/>
        <v>0</v>
      </c>
      <c r="I165" s="13">
        <f t="shared" si="54"/>
        <v>0</v>
      </c>
      <c r="J165" s="13">
        <f t="shared" si="54"/>
        <v>0</v>
      </c>
    </row>
    <row r="166" spans="1:10" ht="12.75" customHeight="1" x14ac:dyDescent="0.3">
      <c r="A166" s="35"/>
      <c r="B166" s="12"/>
      <c r="C166" s="54"/>
      <c r="D166" s="10" t="s">
        <v>377</v>
      </c>
      <c r="E166" s="13">
        <v>0</v>
      </c>
      <c r="F166" s="11">
        <f>'IP-9 Part Fed'!F166+'IP-9 FAEISM'!F166+'IP-9 Rec Fisc'!F166+'IP-9 Fortamun'!F166+'IP-9 FAISM'!F166+'IP-9 Ramo 09'!F166+'IP-9 FAISM Rendimientos'!F167</f>
        <v>0</v>
      </c>
      <c r="G166" s="11">
        <f t="shared" si="42"/>
        <v>0</v>
      </c>
      <c r="H166" s="11">
        <f>'IP-9 Part Fed'!H166+'IP-9 FAEISM'!H166+'IP-9 Rec Fisc'!H166+'IP-9 Fortamun'!H166+'IP-9 FAISM'!H166+'IP-9 Ramo 09'!H166+'IP-9 FAISM Rendimientos'!H167</f>
        <v>0</v>
      </c>
      <c r="I166" s="11">
        <f>'IP-9 Part Fed'!I166+'IP-9 FAEISM'!I166+'IP-9 Rec Fisc'!I166+'IP-9 Fortamun'!I166+'IP-9 FAISM'!I166+'IP-9 Ramo 09'!I166+'IP-9 FAISM Rendimientos'!I167</f>
        <v>0</v>
      </c>
      <c r="J166" s="11">
        <f t="shared" si="23"/>
        <v>0</v>
      </c>
    </row>
    <row r="167" spans="1:10" ht="12.75" customHeight="1" x14ac:dyDescent="0.3">
      <c r="A167" s="35"/>
      <c r="B167" s="12"/>
      <c r="C167" s="54" t="s">
        <v>116</v>
      </c>
      <c r="D167" s="26"/>
      <c r="E167" s="13">
        <f>SUM(E168)</f>
        <v>35200</v>
      </c>
      <c r="F167" s="11">
        <f>'IP-9 Part Fed'!F167+'IP-9 FAEISM'!F167+'IP-9 Rec Fisc'!F167+'IP-9 Fortamun'!F167+'IP-9 FAISM'!F167+'IP-9 Ramo 09'!F167+'IP-9 FAISM Rendimientos'!F168</f>
        <v>0</v>
      </c>
      <c r="G167" s="13">
        <f t="shared" ref="G167:J167" si="55">SUM(G168)</f>
        <v>35200</v>
      </c>
      <c r="H167" s="13">
        <f>'IP-9 Part Fed'!H167+'IP-9 FAEISM'!H167+'IP-9 Rec Fisc'!H167+'IP-9 Fortamun'!H167+'IP-9 FAISM'!H167+'IP-9 Ramo 09'!H167+'IP-9 FAISM Rendimientos'!H168</f>
        <v>8800</v>
      </c>
      <c r="I167" s="13">
        <f>'IP-9 Part Fed'!I167+'IP-9 FAEISM'!I167+'IP-9 Rec Fisc'!I167+'IP-9 Fortamun'!I167+'IP-9 FAISM'!I167+'IP-9 Ramo 09'!I167+'IP-9 FAISM Rendimientos'!I168</f>
        <v>8800</v>
      </c>
      <c r="J167" s="13">
        <f t="shared" si="55"/>
        <v>26400</v>
      </c>
    </row>
    <row r="168" spans="1:10" ht="22.5" customHeight="1" x14ac:dyDescent="0.3">
      <c r="A168" s="35"/>
      <c r="B168" s="12"/>
      <c r="C168" s="54"/>
      <c r="D168" s="10" t="s">
        <v>375</v>
      </c>
      <c r="E168" s="11">
        <f>'IP-9 Part Fed'!E168+'IP-9 FAEISM'!E168+'IP-9 Rec Fisc'!E168+'IP-9 Fortamun'!E168+'IP-9 FAISM'!E168+'IP-9 Ramo 09'!E168+'IP-9 FAISM Rendimientos'!E169</f>
        <v>35200</v>
      </c>
      <c r="F168" s="11">
        <f>'IP-9 Part Fed'!F168+'IP-9 FAEISM'!F168+'IP-9 Rec Fisc'!F168+'IP-9 Fortamun'!F168+'IP-9 FAISM'!F168+'IP-9 Ramo 09'!F168+'IP-9 FAISM Rendimientos'!F169</f>
        <v>0</v>
      </c>
      <c r="G168" s="11">
        <f t="shared" si="42"/>
        <v>35200</v>
      </c>
      <c r="H168" s="11">
        <f>'IP-9 Part Fed'!H168+'IP-9 FAEISM'!H168+'IP-9 Rec Fisc'!H168+'IP-9 Fortamun'!H168+'IP-9 FAISM'!H168+'IP-9 Ramo 09'!H168+'IP-9 FAISM Rendimientos'!H169</f>
        <v>8800</v>
      </c>
      <c r="I168" s="11">
        <f>'IP-9 Part Fed'!I168+'IP-9 FAEISM'!I168+'IP-9 Rec Fisc'!I168+'IP-9 Fortamun'!I168+'IP-9 FAISM'!I168+'IP-9 Ramo 09'!I168+'IP-9 FAISM Rendimientos'!I169</f>
        <v>8800</v>
      </c>
      <c r="J168" s="11">
        <f t="shared" si="23"/>
        <v>26400</v>
      </c>
    </row>
    <row r="169" spans="1:10" ht="12.75" customHeight="1" x14ac:dyDescent="0.3">
      <c r="A169" s="35"/>
      <c r="B169" s="12"/>
      <c r="C169" s="54" t="s">
        <v>117</v>
      </c>
      <c r="D169" s="26"/>
      <c r="E169" s="13">
        <f>+E170</f>
        <v>0</v>
      </c>
      <c r="F169" s="13">
        <f>+F170</f>
        <v>0</v>
      </c>
      <c r="G169" s="13">
        <f t="shared" si="42"/>
        <v>0</v>
      </c>
      <c r="H169" s="13">
        <f>+H170</f>
        <v>0</v>
      </c>
      <c r="I169" s="13">
        <f>+I170</f>
        <v>0</v>
      </c>
      <c r="J169" s="13">
        <f t="shared" si="23"/>
        <v>0</v>
      </c>
    </row>
    <row r="170" spans="1:10" ht="29.25" customHeight="1" x14ac:dyDescent="0.3">
      <c r="A170" s="35"/>
      <c r="B170" s="12"/>
      <c r="C170" s="58"/>
      <c r="D170" s="10" t="s">
        <v>378</v>
      </c>
      <c r="E170" s="11">
        <f>'IP-9 Part Fed'!E170+'IP-9 FAEISM'!E170+'IP-9 Rec Fisc'!E170+'IP-9 Fortamun'!E170+'IP-9 FAISM'!E170+'IP-9 Ramo 09'!E170+'IP-9 FAISM Rendimientos'!E171</f>
        <v>0</v>
      </c>
      <c r="F170" s="11">
        <f>'IP-9 Part Fed'!F170+'IP-9 FAEISM'!F170+'IP-9 Rec Fisc'!F170+'IP-9 Fortamun'!F170+'IP-9 FAISM'!F170+'IP-9 Ramo 09'!F170+'IP-9 FAISM Rendimientos'!F171</f>
        <v>0</v>
      </c>
      <c r="G170" s="11">
        <f t="shared" si="42"/>
        <v>0</v>
      </c>
      <c r="H170" s="11">
        <f>'IP-9 Part Fed'!H170+'IP-9 FAEISM'!H170+'IP-9 Rec Fisc'!H170+'IP-9 Fortamun'!H170+'IP-9 FAISM'!H170+'IP-9 Ramo 09'!H170+'IP-9 FAISM Rendimientos'!H171</f>
        <v>0</v>
      </c>
      <c r="I170" s="11">
        <f>'IP-9 Part Fed'!I170+'IP-9 FAEISM'!I170+'IP-9 Rec Fisc'!I170+'IP-9 Fortamun'!I170+'IP-9 FAISM'!I170+'IP-9 Ramo 09'!I170+'IP-9 FAISM Rendimientos'!I171</f>
        <v>0</v>
      </c>
      <c r="J170" s="11">
        <f t="shared" si="23"/>
        <v>0</v>
      </c>
    </row>
    <row r="171" spans="1:10" ht="12.75" customHeight="1" x14ac:dyDescent="0.3">
      <c r="A171" s="35"/>
      <c r="B171" s="46" t="s">
        <v>22</v>
      </c>
      <c r="C171" s="46"/>
      <c r="D171" s="47"/>
      <c r="E171" s="13">
        <f>+E172+E174+E176+E178+E180+E182+E183</f>
        <v>398560</v>
      </c>
      <c r="F171" s="13">
        <f>+F172+F174+F176+F178+F180+F182+F183</f>
        <v>0</v>
      </c>
      <c r="G171" s="13">
        <f t="shared" si="42"/>
        <v>398560</v>
      </c>
      <c r="H171" s="13">
        <f>+H172+H174+H176+H178+H180+H182+H183</f>
        <v>54640</v>
      </c>
      <c r="I171" s="13">
        <f>+I172+I174+I176+I178+I180+I182+I183</f>
        <v>54640</v>
      </c>
      <c r="J171" s="13">
        <f t="shared" si="23"/>
        <v>343920</v>
      </c>
    </row>
    <row r="172" spans="1:10" ht="12.75" customHeight="1" x14ac:dyDescent="0.3">
      <c r="A172" s="35"/>
      <c r="B172" s="12"/>
      <c r="C172" s="54" t="s">
        <v>118</v>
      </c>
      <c r="D172" s="26"/>
      <c r="E172" s="13">
        <f t="shared" ref="E172:F172" si="56">+E173</f>
        <v>0</v>
      </c>
      <c r="F172" s="13">
        <f t="shared" si="56"/>
        <v>0</v>
      </c>
      <c r="G172" s="13">
        <f t="shared" si="42"/>
        <v>0</v>
      </c>
      <c r="H172" s="13">
        <f t="shared" ref="H172:I172" si="57">+H173</f>
        <v>0</v>
      </c>
      <c r="I172" s="13">
        <f t="shared" si="57"/>
        <v>0</v>
      </c>
      <c r="J172" s="13">
        <f t="shared" si="23"/>
        <v>0</v>
      </c>
    </row>
    <row r="173" spans="1:10" ht="12.75" customHeight="1" x14ac:dyDescent="0.3">
      <c r="A173" s="35"/>
      <c r="B173" s="12"/>
      <c r="C173" s="12"/>
      <c r="D173" s="10" t="s">
        <v>118</v>
      </c>
      <c r="E173" s="11">
        <f>'IP-9 Part Fed'!E173+'IP-9 FAEISM'!E173+'IP-9 Rec Fisc'!E173+'IP-9 Fortamun'!E173+'IP-9 FAISM'!E173+'IP-9 Ramo 09'!E173+'IP-9 FAISM Rendimientos'!E174</f>
        <v>0</v>
      </c>
      <c r="F173" s="11">
        <f>'IP-9 Part Fed'!F173+'IP-9 FAEISM'!F173+'IP-9 Rec Fisc'!F173+'IP-9 Fortamun'!F173+'IP-9 FAISM'!F173+'IP-9 Ramo 09'!F173+'IP-9 FAISM Rendimientos'!F174</f>
        <v>0</v>
      </c>
      <c r="G173" s="11">
        <f t="shared" si="42"/>
        <v>0</v>
      </c>
      <c r="H173" s="11">
        <f>'IP-9 Part Fed'!H173+'IP-9 FAEISM'!H173+'IP-9 Rec Fisc'!H173+'IP-9 Fortamun'!H173+'IP-9 FAISM'!H173+'IP-9 Ramo 09'!H173+'IP-9 FAISM Rendimientos'!H174</f>
        <v>0</v>
      </c>
      <c r="I173" s="11">
        <f>'IP-9 Part Fed'!I173+'IP-9 FAEISM'!I173+'IP-9 Rec Fisc'!I173+'IP-9 Fortamun'!I173+'IP-9 FAISM'!I173+'IP-9 Ramo 09'!I173+'IP-9 FAISM Rendimientos'!I174</f>
        <v>0</v>
      </c>
      <c r="J173" s="11">
        <f t="shared" si="23"/>
        <v>0</v>
      </c>
    </row>
    <row r="174" spans="1:10" ht="12.75" customHeight="1" x14ac:dyDescent="0.3">
      <c r="A174" s="35"/>
      <c r="B174" s="12"/>
      <c r="C174" s="54" t="s">
        <v>119</v>
      </c>
      <c r="D174" s="26"/>
      <c r="E174" s="13">
        <f>SUM(E175)</f>
        <v>0</v>
      </c>
      <c r="F174" s="13">
        <f>SUM(F175)</f>
        <v>0</v>
      </c>
      <c r="G174" s="13">
        <f t="shared" si="42"/>
        <v>0</v>
      </c>
      <c r="H174" s="13">
        <f>SUM(H175)</f>
        <v>0</v>
      </c>
      <c r="I174" s="13">
        <f>SUM(I175)</f>
        <v>0</v>
      </c>
      <c r="J174" s="13">
        <f t="shared" si="23"/>
        <v>0</v>
      </c>
    </row>
    <row r="175" spans="1:10" ht="12.75" customHeight="1" x14ac:dyDescent="0.3">
      <c r="A175" s="35"/>
      <c r="B175" s="12"/>
      <c r="C175" s="12"/>
      <c r="D175" s="10" t="s">
        <v>309</v>
      </c>
      <c r="E175" s="11">
        <f>'IP-9 Part Fed'!E175+'IP-9 FAEISM'!E175+'IP-9 Rec Fisc'!E175+'IP-9 Fortamun'!E175+'IP-9 FAISM'!E175+'IP-9 Ramo 09'!E175+'IP-9 FAISM Rendimientos'!E176</f>
        <v>0</v>
      </c>
      <c r="F175" s="11">
        <f>'IP-9 Part Fed'!F175+'IP-9 FAEISM'!F175+'IP-9 Rec Fisc'!F175+'IP-9 Fortamun'!F175+'IP-9 FAISM'!F175+'IP-9 Ramo 09'!F175+'IP-9 FAISM Rendimientos'!F176</f>
        <v>0</v>
      </c>
      <c r="G175" s="11">
        <f t="shared" si="42"/>
        <v>0</v>
      </c>
      <c r="H175" s="11">
        <f>'IP-9 Part Fed'!H175+'IP-9 FAEISM'!H175+'IP-9 Rec Fisc'!H175+'IP-9 Fortamun'!H175+'IP-9 FAISM'!H175+'IP-9 Ramo 09'!H175+'IP-9 FAISM Rendimientos'!H176</f>
        <v>0</v>
      </c>
      <c r="I175" s="11">
        <f>'IP-9 Part Fed'!I175+'IP-9 FAEISM'!I175+'IP-9 Rec Fisc'!I175+'IP-9 Fortamun'!I175+'IP-9 FAISM'!I175+'IP-9 Ramo 09'!I175+'IP-9 FAISM Rendimientos'!I176</f>
        <v>0</v>
      </c>
      <c r="J175" s="11">
        <f t="shared" si="23"/>
        <v>0</v>
      </c>
    </row>
    <row r="176" spans="1:10" ht="12.75" customHeight="1" x14ac:dyDescent="0.3">
      <c r="A176" s="35"/>
      <c r="B176" s="12"/>
      <c r="C176" s="54" t="s">
        <v>120</v>
      </c>
      <c r="D176" s="26"/>
      <c r="E176" s="13">
        <f>SUM(E177)</f>
        <v>0</v>
      </c>
      <c r="F176" s="13">
        <f>SUM(F177)</f>
        <v>0</v>
      </c>
      <c r="G176" s="13">
        <f t="shared" si="42"/>
        <v>0</v>
      </c>
      <c r="H176" s="13">
        <f>SUM(H177)</f>
        <v>0</v>
      </c>
      <c r="I176" s="13">
        <f>SUM(I177)</f>
        <v>0</v>
      </c>
      <c r="J176" s="13">
        <f t="shared" si="23"/>
        <v>0</v>
      </c>
    </row>
    <row r="177" spans="1:10" ht="12.75" customHeight="1" x14ac:dyDescent="0.3">
      <c r="A177" s="35"/>
      <c r="B177" s="12"/>
      <c r="C177" s="12"/>
      <c r="D177" s="10" t="s">
        <v>266</v>
      </c>
      <c r="E177" s="11">
        <f>'IP-9 Part Fed'!E177+'IP-9 FAEISM'!E177+'IP-9 Rec Fisc'!E177+'IP-9 Fortamun'!E177+'IP-9 FAISM'!E177+'IP-9 Ramo 09'!E177+'IP-9 FAISM Rendimientos'!E178</f>
        <v>0</v>
      </c>
      <c r="F177" s="11">
        <f>'IP-9 Part Fed'!F177+'IP-9 FAEISM'!F177+'IP-9 Rec Fisc'!F177+'IP-9 Fortamun'!F177+'IP-9 FAISM'!F177+'IP-9 Ramo 09'!F177+'IP-9 FAISM Rendimientos'!F178</f>
        <v>0</v>
      </c>
      <c r="G177" s="11">
        <f t="shared" si="42"/>
        <v>0</v>
      </c>
      <c r="H177" s="11">
        <f>'IP-9 Part Fed'!H177+'IP-9 FAEISM'!H177+'IP-9 Rec Fisc'!H177+'IP-9 Fortamun'!H177+'IP-9 FAISM'!H177+'IP-9 Ramo 09'!H177+'IP-9 FAISM Rendimientos'!H178</f>
        <v>0</v>
      </c>
      <c r="I177" s="11">
        <f>'IP-9 Part Fed'!I177+'IP-9 FAEISM'!I177+'IP-9 Rec Fisc'!I177+'IP-9 Fortamun'!I177+'IP-9 FAISM'!I177+'IP-9 Ramo 09'!I177+'IP-9 FAISM Rendimientos'!I178</f>
        <v>0</v>
      </c>
      <c r="J177" s="11">
        <f t="shared" si="23"/>
        <v>0</v>
      </c>
    </row>
    <row r="178" spans="1:10" ht="12.75" customHeight="1" x14ac:dyDescent="0.3">
      <c r="A178" s="35"/>
      <c r="B178" s="12"/>
      <c r="C178" s="54" t="s">
        <v>121</v>
      </c>
      <c r="D178" s="26"/>
      <c r="E178" s="13">
        <f>SUM(E179)</f>
        <v>248560</v>
      </c>
      <c r="F178" s="13">
        <f>SUM(F179)</f>
        <v>0</v>
      </c>
      <c r="G178" s="13">
        <f t="shared" si="42"/>
        <v>248560</v>
      </c>
      <c r="H178" s="13">
        <f>SUM(H179)</f>
        <v>54640</v>
      </c>
      <c r="I178" s="13">
        <f>SUM(I179)</f>
        <v>54640</v>
      </c>
      <c r="J178" s="13">
        <f t="shared" si="23"/>
        <v>193920</v>
      </c>
    </row>
    <row r="179" spans="1:10" ht="12.75" customHeight="1" x14ac:dyDescent="0.3">
      <c r="A179" s="35"/>
      <c r="B179" s="12"/>
      <c r="C179" s="12"/>
      <c r="D179" s="10" t="s">
        <v>310</v>
      </c>
      <c r="E179" s="11">
        <f>'IP-9 Part Fed'!E179+'IP-9 FAEISM'!E179+'IP-9 Rec Fisc'!E179+'IP-9 Fortamun'!E179+'IP-9 FAISM'!E179+'IP-9 Ramo 09'!E179+'IP-9 FAISM Rendimientos'!E180</f>
        <v>248560</v>
      </c>
      <c r="F179" s="11">
        <f>'IP-9 Part Fed'!F179+'IP-9 FAEISM'!F179+'IP-9 Rec Fisc'!F179+'IP-9 Fortamun'!F179+'IP-9 FAISM'!F179+'IP-9 Ramo 09'!F179+'IP-9 FAISM Rendimientos'!F180</f>
        <v>0</v>
      </c>
      <c r="G179" s="11">
        <f t="shared" si="42"/>
        <v>248560</v>
      </c>
      <c r="H179" s="11">
        <f>'IP-9 Part Fed'!H179+'IP-9 FAEISM'!H179+'IP-9 Rec Fisc'!H179+'IP-9 Fortamun'!H179+'IP-9 FAISM'!H179+'IP-9 Ramo 09'!H179+'IP-9 FAISM Rendimientos'!H180</f>
        <v>54640</v>
      </c>
      <c r="I179" s="11">
        <f>'IP-9 Part Fed'!I179+'IP-9 FAEISM'!I179+'IP-9 Rec Fisc'!I179+'IP-9 Fortamun'!I179+'IP-9 FAISM'!I179+'IP-9 Ramo 09'!I179+'IP-9 FAISM Rendimientos'!I180</f>
        <v>54640</v>
      </c>
      <c r="J179" s="11">
        <f t="shared" si="23"/>
        <v>193920</v>
      </c>
    </row>
    <row r="180" spans="1:10" ht="12.75" customHeight="1" x14ac:dyDescent="0.3">
      <c r="A180" s="35"/>
      <c r="B180" s="12"/>
      <c r="C180" s="54" t="s">
        <v>219</v>
      </c>
      <c r="D180" s="26"/>
      <c r="E180" s="13">
        <f>SUM(E181)</f>
        <v>150000</v>
      </c>
      <c r="F180" s="13">
        <f>SUM(F181)</f>
        <v>0</v>
      </c>
      <c r="G180" s="13">
        <f t="shared" ref="G180:G181" si="58">E180+F180</f>
        <v>150000</v>
      </c>
      <c r="H180" s="13">
        <f>SUM(H181)</f>
        <v>0</v>
      </c>
      <c r="I180" s="13">
        <f>SUM(I181)</f>
        <v>0</v>
      </c>
      <c r="J180" s="13">
        <f t="shared" ref="J180:J181" si="59">G180-H180</f>
        <v>150000</v>
      </c>
    </row>
    <row r="181" spans="1:10" ht="12.75" customHeight="1" x14ac:dyDescent="0.3">
      <c r="A181" s="35"/>
      <c r="B181" s="12"/>
      <c r="C181" s="12"/>
      <c r="D181" s="10" t="s">
        <v>288</v>
      </c>
      <c r="E181" s="11">
        <f>'IP-9 Part Fed'!E181+'IP-9 FAEISM'!E181+'IP-9 Rec Fisc'!E181+'IP-9 Fortamun'!E181+'IP-9 FAISM'!E181+'IP-9 Ramo 09'!E181+'IP-9 FAISM Rendimientos'!E182</f>
        <v>150000</v>
      </c>
      <c r="F181" s="11">
        <f>'IP-9 Part Fed'!F181+'IP-9 FAEISM'!F181+'IP-9 Rec Fisc'!F181+'IP-9 Fortamun'!F181+'IP-9 FAISM'!F181+'IP-9 Ramo 09'!F181+'IP-9 FAISM Rendimientos'!F182</f>
        <v>0</v>
      </c>
      <c r="G181" s="11">
        <f t="shared" si="58"/>
        <v>150000</v>
      </c>
      <c r="H181" s="11">
        <f>'IP-9 Part Fed'!H181+'IP-9 FAEISM'!H181+'IP-9 Rec Fisc'!H181+'IP-9 Fortamun'!H181+'IP-9 FAISM'!H181+'IP-9 Ramo 09'!H181+'IP-9 FAISM Rendimientos'!H182</f>
        <v>0</v>
      </c>
      <c r="I181" s="11">
        <f>'IP-9 Part Fed'!I181+'IP-9 FAEISM'!I181+'IP-9 Rec Fisc'!I181+'IP-9 Fortamun'!I181+'IP-9 FAISM'!I181+'IP-9 Ramo 09'!I181+'IP-9 FAISM Rendimientos'!I182</f>
        <v>0</v>
      </c>
      <c r="J181" s="11">
        <f t="shared" si="59"/>
        <v>150000</v>
      </c>
    </row>
    <row r="182" spans="1:10" ht="12.75" customHeight="1" x14ac:dyDescent="0.3">
      <c r="A182" s="35"/>
      <c r="B182" s="12"/>
      <c r="C182" s="54" t="s">
        <v>122</v>
      </c>
      <c r="D182" s="26"/>
      <c r="E182" s="13">
        <v>0</v>
      </c>
      <c r="F182" s="13">
        <v>0</v>
      </c>
      <c r="G182" s="13">
        <f t="shared" si="42"/>
        <v>0</v>
      </c>
      <c r="H182" s="13">
        <v>0</v>
      </c>
      <c r="I182" s="13">
        <v>0</v>
      </c>
      <c r="J182" s="13">
        <f t="shared" si="23"/>
        <v>0</v>
      </c>
    </row>
    <row r="183" spans="1:10" ht="12.75" customHeight="1" x14ac:dyDescent="0.3">
      <c r="A183" s="35"/>
      <c r="B183" s="12"/>
      <c r="C183" s="54" t="s">
        <v>123</v>
      </c>
      <c r="D183" s="26"/>
      <c r="E183" s="13">
        <v>0</v>
      </c>
      <c r="F183" s="13">
        <v>0</v>
      </c>
      <c r="G183" s="13">
        <f t="shared" si="42"/>
        <v>0</v>
      </c>
      <c r="H183" s="13">
        <v>0</v>
      </c>
      <c r="I183" s="13">
        <v>0</v>
      </c>
      <c r="J183" s="13">
        <f t="shared" ref="J183:J202" si="60">G183-H183</f>
        <v>0</v>
      </c>
    </row>
    <row r="184" spans="1:10" ht="12.75" customHeight="1" x14ac:dyDescent="0.3">
      <c r="A184" s="35"/>
      <c r="B184" s="104" t="s">
        <v>384</v>
      </c>
      <c r="C184" s="104"/>
      <c r="D184" s="105"/>
      <c r="E184" s="13">
        <f>E185+E187+E191+E193+E195+E200+E202+E203</f>
        <v>669800</v>
      </c>
      <c r="F184" s="13">
        <f t="shared" ref="F184:J184" si="61">F185+F187+F191+F193+F195+F200+F202+F203</f>
        <v>0</v>
      </c>
      <c r="G184" s="13">
        <f t="shared" si="61"/>
        <v>669800</v>
      </c>
      <c r="H184" s="13">
        <f t="shared" si="61"/>
        <v>136252.35999999999</v>
      </c>
      <c r="I184" s="13">
        <f t="shared" si="61"/>
        <v>136252.35999999999</v>
      </c>
      <c r="J184" s="13">
        <f t="shared" si="61"/>
        <v>533547.6399999999</v>
      </c>
    </row>
    <row r="185" spans="1:10" ht="12.75" customHeight="1" x14ac:dyDescent="0.3">
      <c r="A185" s="35"/>
      <c r="B185" s="12"/>
      <c r="C185" s="54" t="s">
        <v>124</v>
      </c>
      <c r="D185" s="26"/>
      <c r="E185" s="13">
        <f t="shared" ref="E185:F185" si="62">+E186</f>
        <v>70000</v>
      </c>
      <c r="F185" s="13">
        <f t="shared" si="62"/>
        <v>0</v>
      </c>
      <c r="G185" s="13">
        <f t="shared" si="42"/>
        <v>70000</v>
      </c>
      <c r="H185" s="13">
        <f t="shared" ref="H185:I185" si="63">+H186</f>
        <v>58000</v>
      </c>
      <c r="I185" s="13">
        <f t="shared" si="63"/>
        <v>58000</v>
      </c>
      <c r="J185" s="13">
        <f t="shared" si="60"/>
        <v>12000</v>
      </c>
    </row>
    <row r="186" spans="1:10" ht="12.75" customHeight="1" x14ac:dyDescent="0.3">
      <c r="A186" s="35"/>
      <c r="B186" s="12"/>
      <c r="C186" s="12"/>
      <c r="D186" s="10" t="s">
        <v>379</v>
      </c>
      <c r="E186" s="11">
        <f>'IP-9 Part Fed'!E186+'IP-9 FAEISM'!E186+'IP-9 Rec Fisc'!E186+'IP-9 Fortamun'!E186+'IP-9 FAISM'!E186+'IP-9 Ramo 09'!E186+'IP-9 FAISM Rendimientos'!E187</f>
        <v>70000</v>
      </c>
      <c r="F186" s="11">
        <f>'IP-9 Part Fed'!F186+'IP-9 FAEISM'!F186+'IP-9 Rec Fisc'!F186+'IP-9 Fortamun'!F186+'IP-9 FAISM'!F186+'IP-9 Ramo 09'!F186+'IP-9 FAISM Rendimientos'!F187</f>
        <v>0</v>
      </c>
      <c r="G186" s="11">
        <f t="shared" si="42"/>
        <v>70000</v>
      </c>
      <c r="H186" s="11">
        <f>'IP-9 Part Fed'!H186+'IP-9 FAEISM'!H186+'IP-9 Rec Fisc'!H186+'IP-9 Fortamun'!H186+'IP-9 FAISM'!H186+'IP-9 Ramo 09'!H186+'IP-9 FAISM Rendimientos'!H187</f>
        <v>58000</v>
      </c>
      <c r="I186" s="11">
        <f>'IP-9 Part Fed'!I186+'IP-9 FAEISM'!I186+'IP-9 Rec Fisc'!I186+'IP-9 Fortamun'!I186+'IP-9 FAISM'!I186+'IP-9 Ramo 09'!I186+'IP-9 FAISM Rendimientos'!I187</f>
        <v>58000</v>
      </c>
      <c r="J186" s="11">
        <f t="shared" si="60"/>
        <v>12000</v>
      </c>
    </row>
    <row r="187" spans="1:10" ht="12.75" customHeight="1" x14ac:dyDescent="0.3">
      <c r="A187" s="35"/>
      <c r="B187" s="12"/>
      <c r="C187" s="54" t="s">
        <v>125</v>
      </c>
      <c r="D187" s="26"/>
      <c r="E187" s="13">
        <f>+E188+E189+E190</f>
        <v>0</v>
      </c>
      <c r="F187" s="13">
        <f>+F188+F189+F190</f>
        <v>0</v>
      </c>
      <c r="G187" s="13">
        <f>E187+F187</f>
        <v>0</v>
      </c>
      <c r="H187" s="13">
        <f>+H188+H189+H190</f>
        <v>0</v>
      </c>
      <c r="I187" s="13">
        <f>+I188+I189+I190</f>
        <v>0</v>
      </c>
      <c r="J187" s="13">
        <f>G187-H187</f>
        <v>0</v>
      </c>
    </row>
    <row r="188" spans="1:10" ht="24" x14ac:dyDescent="0.3">
      <c r="A188" s="35"/>
      <c r="B188" s="12"/>
      <c r="C188" s="58"/>
      <c r="D188" s="10" t="s">
        <v>380</v>
      </c>
      <c r="E188" s="11">
        <f>'IP-9 Part Fed'!E188+'IP-9 FAEISM'!E188+'IP-9 Rec Fisc'!E188+'IP-9 Fortamun'!E188+'IP-9 FAISM'!E188+'IP-9 Ramo 09'!E188+'IP-9 FAISM Rendimientos'!E189</f>
        <v>0</v>
      </c>
      <c r="F188" s="11">
        <f>'IP-9 Part Fed'!F188+'IP-9 FAEISM'!F188+'IP-9 Rec Fisc'!F188+'IP-9 Fortamun'!F188+'IP-9 FAISM'!F188+'IP-9 Ramo 09'!F188+'IP-9 FAISM Rendimientos'!F189</f>
        <v>0</v>
      </c>
      <c r="G188" s="11">
        <f t="shared" si="42"/>
        <v>0</v>
      </c>
      <c r="H188" s="11">
        <f>'IP-9 Part Fed'!H188+'IP-9 FAEISM'!H188+'IP-9 Rec Fisc'!H188+'IP-9 Fortamun'!H188+'IP-9 FAISM'!H188+'IP-9 Ramo 09'!H188+'IP-9 FAISM Rendimientos'!H189</f>
        <v>0</v>
      </c>
      <c r="I188" s="11">
        <f>'IP-9 Part Fed'!I188+'IP-9 FAEISM'!I188+'IP-9 Rec Fisc'!I188+'IP-9 Fortamun'!I188+'IP-9 FAISM'!I188+'IP-9 Ramo 09'!I188+'IP-9 FAISM Rendimientos'!I189</f>
        <v>0</v>
      </c>
      <c r="J188" s="11">
        <f>G188-H188</f>
        <v>0</v>
      </c>
    </row>
    <row r="189" spans="1:10" ht="12.75" customHeight="1" x14ac:dyDescent="0.3">
      <c r="A189" s="35"/>
      <c r="B189" s="12"/>
      <c r="C189" s="12"/>
      <c r="D189" s="10" t="s">
        <v>327</v>
      </c>
      <c r="E189" s="11">
        <f>'IP-9 Part Fed'!E189+'IP-9 FAEISM'!E189+'IP-9 Rec Fisc'!E189+'IP-9 Fortamun'!E189+'IP-9 FAISM'!E189+'IP-9 Ramo 09'!E189+'IP-9 FAISM Rendimientos'!E190</f>
        <v>0</v>
      </c>
      <c r="F189" s="11">
        <f>'IP-9 Part Fed'!F189+'IP-9 FAEISM'!F189+'IP-9 Rec Fisc'!F189+'IP-9 Fortamun'!F189+'IP-9 FAISM'!F189+'IP-9 Ramo 09'!F189+'IP-9 FAISM Rendimientos'!F190</f>
        <v>0</v>
      </c>
      <c r="G189" s="11">
        <f>E189+F189</f>
        <v>0</v>
      </c>
      <c r="H189" s="11">
        <f>'IP-9 Part Fed'!H189+'IP-9 FAEISM'!H189+'IP-9 Rec Fisc'!H189+'IP-9 Fortamun'!H189+'IP-9 FAISM'!H189+'IP-9 Ramo 09'!H189+'IP-9 FAISM Rendimientos'!H190</f>
        <v>0</v>
      </c>
      <c r="I189" s="11">
        <f>'IP-9 Part Fed'!I189+'IP-9 FAEISM'!I189+'IP-9 Rec Fisc'!I189+'IP-9 Fortamun'!I189+'IP-9 FAISM'!I189+'IP-9 Ramo 09'!I189+'IP-9 FAISM Rendimientos'!I190</f>
        <v>0</v>
      </c>
      <c r="J189" s="11">
        <f t="shared" ref="J189:J190" si="64">G189-H189</f>
        <v>0</v>
      </c>
    </row>
    <row r="190" spans="1:10" ht="12.75" customHeight="1" x14ac:dyDescent="0.3">
      <c r="A190" s="35"/>
      <c r="B190" s="12"/>
      <c r="C190" s="12"/>
      <c r="D190" s="10" t="s">
        <v>311</v>
      </c>
      <c r="E190" s="11">
        <f>'IP-9 Part Fed'!E190+'IP-9 FAEISM'!E190+'IP-9 Rec Fisc'!E190+'IP-9 Fortamun'!E190+'IP-9 FAISM'!E190+'IP-9 Ramo 09'!E190+'IP-9 FAISM Rendimientos'!E191</f>
        <v>0</v>
      </c>
      <c r="F190" s="11">
        <f>'IP-9 Part Fed'!F190+'IP-9 FAEISM'!F190+'IP-9 Rec Fisc'!F190+'IP-9 Fortamun'!F190+'IP-9 FAISM'!F190+'IP-9 Ramo 09'!F190+'IP-9 FAISM Rendimientos'!F191</f>
        <v>0</v>
      </c>
      <c r="G190" s="11">
        <f t="shared" ref="G190" si="65">E190+F190</f>
        <v>0</v>
      </c>
      <c r="H190" s="11">
        <f>'IP-9 Part Fed'!H190+'IP-9 FAEISM'!H190+'IP-9 Rec Fisc'!H190+'IP-9 Fortamun'!H190+'IP-9 FAISM'!H190+'IP-9 Ramo 09'!H190+'IP-9 FAISM Rendimientos'!H191</f>
        <v>0</v>
      </c>
      <c r="I190" s="11">
        <f>'IP-9 Part Fed'!I190+'IP-9 FAEISM'!I190+'IP-9 Rec Fisc'!I190+'IP-9 Fortamun'!I190+'IP-9 FAISM'!I190+'IP-9 Ramo 09'!I190+'IP-9 FAISM Rendimientos'!I191</f>
        <v>0</v>
      </c>
      <c r="J190" s="11">
        <f t="shared" si="64"/>
        <v>0</v>
      </c>
    </row>
    <row r="191" spans="1:10" ht="12.75" customHeight="1" x14ac:dyDescent="0.3">
      <c r="A191" s="35"/>
      <c r="B191" s="12"/>
      <c r="C191" s="54" t="s">
        <v>126</v>
      </c>
      <c r="D191" s="26"/>
      <c r="E191" s="13">
        <f>+E192</f>
        <v>43000</v>
      </c>
      <c r="F191" s="13">
        <f>+F192</f>
        <v>0</v>
      </c>
      <c r="G191" s="13">
        <f>E191+F191</f>
        <v>43000</v>
      </c>
      <c r="H191" s="13">
        <f>+H192</f>
        <v>14053.4</v>
      </c>
      <c r="I191" s="13">
        <f>+I192</f>
        <v>14053.4</v>
      </c>
      <c r="J191" s="13">
        <f>G191-H191</f>
        <v>28946.6</v>
      </c>
    </row>
    <row r="192" spans="1:10" ht="12.75" customHeight="1" x14ac:dyDescent="0.3">
      <c r="A192" s="35"/>
      <c r="B192" s="12"/>
      <c r="C192" s="58"/>
      <c r="D192" s="10" t="s">
        <v>312</v>
      </c>
      <c r="E192" s="11">
        <f>'IP-9 Part Fed'!E192+'IP-9 FAEISM'!E192+'IP-9 Rec Fisc'!E192+'IP-9 Fortamun'!E192+'IP-9 FAISM'!E192+'IP-9 Ramo 09'!E192+'IP-9 FAISM Rendimientos'!E193</f>
        <v>43000</v>
      </c>
      <c r="F192" s="11">
        <f>'IP-9 Part Fed'!F192+'IP-9 FAEISM'!F192+'IP-9 Rec Fisc'!F192+'IP-9 Fortamun'!F192+'IP-9 FAISM'!F192+'IP-9 Ramo 09'!F192+'IP-9 FAISM Rendimientos'!F193</f>
        <v>0</v>
      </c>
      <c r="G192" s="11">
        <f>E192+F192</f>
        <v>43000</v>
      </c>
      <c r="H192" s="11">
        <f>'IP-9 Part Fed'!H192+'IP-9 FAEISM'!H192+'IP-9 Rec Fisc'!H192+'IP-9 Fortamun'!H192+'IP-9 FAISM'!H192+'IP-9 Ramo 09'!H192+'IP-9 FAISM Rendimientos'!H193</f>
        <v>14053.4</v>
      </c>
      <c r="I192" s="11">
        <f>'IP-9 Part Fed'!I192+'IP-9 FAEISM'!I192+'IP-9 Rec Fisc'!I192+'IP-9 Fortamun'!I192+'IP-9 FAISM'!I192+'IP-9 Ramo 09'!I192+'IP-9 FAISM Rendimientos'!I193</f>
        <v>14053.4</v>
      </c>
      <c r="J192" s="11">
        <f>G192-H192</f>
        <v>28946.6</v>
      </c>
    </row>
    <row r="193" spans="1:10" ht="12.75" customHeight="1" x14ac:dyDescent="0.3">
      <c r="A193" s="35"/>
      <c r="B193" s="12"/>
      <c r="C193" s="54" t="s">
        <v>127</v>
      </c>
      <c r="D193" s="26"/>
      <c r="E193" s="13">
        <f>SUM(E194)</f>
        <v>300000</v>
      </c>
      <c r="F193" s="13">
        <f>SUM(F194)</f>
        <v>0</v>
      </c>
      <c r="G193" s="13">
        <f t="shared" si="42"/>
        <v>300000</v>
      </c>
      <c r="H193" s="13">
        <f t="shared" ref="H193:I193" si="66">SUM(H194)</f>
        <v>0</v>
      </c>
      <c r="I193" s="13">
        <f t="shared" si="66"/>
        <v>0</v>
      </c>
      <c r="J193" s="13">
        <f t="shared" si="60"/>
        <v>300000</v>
      </c>
    </row>
    <row r="194" spans="1:10" ht="12.75" customHeight="1" x14ac:dyDescent="0.3">
      <c r="A194" s="35"/>
      <c r="B194" s="12"/>
      <c r="C194" s="12"/>
      <c r="D194" s="10" t="s">
        <v>267</v>
      </c>
      <c r="E194" s="11">
        <f>'IP-9 Part Fed'!E194+'IP-9 FAEISM'!E194+'IP-9 Rec Fisc'!E194+'IP-9 Fortamun'!E194+'IP-9 FAISM'!E194+'IP-9 Ramo 09'!E194+'IP-9 FAISM Rendimientos'!E195</f>
        <v>300000</v>
      </c>
      <c r="F194" s="11">
        <f>'IP-9 Part Fed'!F194+'IP-9 FAEISM'!F194+'IP-9 Rec Fisc'!F194+'IP-9 Fortamun'!F194+'IP-9 FAISM'!F194+'IP-9 Ramo 09'!F194+'IP-9 FAISM Rendimientos'!F195</f>
        <v>0</v>
      </c>
      <c r="G194" s="11">
        <f t="shared" si="42"/>
        <v>300000</v>
      </c>
      <c r="H194" s="11">
        <f>'IP-9 Part Fed'!H194+'IP-9 FAEISM'!H194+'IP-9 Rec Fisc'!H194+'IP-9 Fortamun'!H194+'IP-9 FAISM'!H194+'IP-9 Ramo 09'!H194+'IP-9 FAISM Rendimientos'!H195</f>
        <v>0</v>
      </c>
      <c r="I194" s="11">
        <f>'IP-9 Part Fed'!I194+'IP-9 FAEISM'!I194+'IP-9 Rec Fisc'!I194+'IP-9 Fortamun'!I194+'IP-9 FAISM'!I194+'IP-9 Ramo 09'!I194+'IP-9 FAISM Rendimientos'!I195</f>
        <v>0</v>
      </c>
      <c r="J194" s="11">
        <f t="shared" si="60"/>
        <v>300000</v>
      </c>
    </row>
    <row r="195" spans="1:10" ht="12.75" customHeight="1" x14ac:dyDescent="0.3">
      <c r="A195" s="35"/>
      <c r="B195" s="12"/>
      <c r="C195" s="54" t="s">
        <v>128</v>
      </c>
      <c r="D195" s="26"/>
      <c r="E195" s="13">
        <f>SUM(E196:E199)</f>
        <v>256800</v>
      </c>
      <c r="F195" s="13">
        <f>SUM(F196:F199)</f>
        <v>0</v>
      </c>
      <c r="G195" s="13">
        <f>E195+F195</f>
        <v>256800</v>
      </c>
      <c r="H195" s="13">
        <f>SUM(H196:H199)</f>
        <v>64198.960000000006</v>
      </c>
      <c r="I195" s="13">
        <f>SUM(I196:I199)</f>
        <v>64198.960000000006</v>
      </c>
      <c r="J195" s="13">
        <f t="shared" si="60"/>
        <v>192601.03999999998</v>
      </c>
    </row>
    <row r="196" spans="1:10" ht="36" x14ac:dyDescent="0.3">
      <c r="A196" s="35"/>
      <c r="B196" s="12"/>
      <c r="C196" s="12"/>
      <c r="D196" s="10" t="s">
        <v>381</v>
      </c>
      <c r="E196" s="11">
        <f>'IP-9 Part Fed'!E196+'IP-9 FAEISM'!E196+'IP-9 Rec Fisc'!E196+'IP-9 Fortamun'!E196+'IP-9 FAISM'!E196+'IP-9 Ramo 09'!E196+'IP-9 FAISM Rendimientos'!E197</f>
        <v>47800</v>
      </c>
      <c r="F196" s="11">
        <f>'IP-9 Part Fed'!F196+'IP-9 FAEISM'!F196+'IP-9 Rec Fisc'!F196+'IP-9 Fortamun'!F196+'IP-9 FAISM'!F196+'IP-9 Ramo 09'!F196+'IP-9 FAISM Rendimientos'!F197</f>
        <v>0</v>
      </c>
      <c r="G196" s="11">
        <f t="shared" ref="G196:G197" si="67">E196+F196</f>
        <v>47800</v>
      </c>
      <c r="H196" s="11">
        <f>'IP-9 Part Fed'!H196+'IP-9 FAEISM'!H196+'IP-9 Rec Fisc'!H196+'IP-9 Fortamun'!H196+'IP-9 FAISM'!H196+'IP-9 Ramo 09'!H196+'IP-9 FAISM Rendimientos'!H197</f>
        <v>11950</v>
      </c>
      <c r="I196" s="11">
        <f>'IP-9 Part Fed'!I196+'IP-9 FAEISM'!I196+'IP-9 Rec Fisc'!I196+'IP-9 Fortamun'!I196+'IP-9 FAISM'!I196+'IP-9 Ramo 09'!I196+'IP-9 FAISM Rendimientos'!I197</f>
        <v>11950</v>
      </c>
      <c r="J196" s="11">
        <f t="shared" ref="J196:J199" si="68">G196-H196</f>
        <v>35850</v>
      </c>
    </row>
    <row r="197" spans="1:10" ht="12.75" customHeight="1" x14ac:dyDescent="0.3">
      <c r="A197" s="35"/>
      <c r="B197" s="12"/>
      <c r="C197" s="12"/>
      <c r="D197" s="10" t="s">
        <v>382</v>
      </c>
      <c r="E197" s="11">
        <f>'IP-9 Part Fed'!E197+'IP-9 FAEISM'!E197+'IP-9 Rec Fisc'!E197+'IP-9 Fortamun'!E197+'IP-9 FAISM'!E197+'IP-9 Ramo 09'!E197+'IP-9 FAISM Rendimientos'!E198</f>
        <v>209000</v>
      </c>
      <c r="F197" s="11">
        <f>'IP-9 Part Fed'!F197+'IP-9 FAEISM'!F197+'IP-9 Rec Fisc'!F197+'IP-9 Fortamun'!F197+'IP-9 FAISM'!F197+'IP-9 Ramo 09'!F197+'IP-9 FAISM Rendimientos'!F198</f>
        <v>0</v>
      </c>
      <c r="G197" s="11">
        <f t="shared" si="67"/>
        <v>209000</v>
      </c>
      <c r="H197" s="11">
        <f>'IP-9 Part Fed'!H197+'IP-9 FAEISM'!H197+'IP-9 Rec Fisc'!H197+'IP-9 Fortamun'!H197+'IP-9 FAISM'!H197+'IP-9 Ramo 09'!H197+'IP-9 FAISM Rendimientos'!H198</f>
        <v>52248.960000000006</v>
      </c>
      <c r="I197" s="11">
        <f>'IP-9 Part Fed'!I197+'IP-9 FAEISM'!I197+'IP-9 Rec Fisc'!I197+'IP-9 Fortamun'!I197+'IP-9 FAISM'!I197+'IP-9 Ramo 09'!I197+'IP-9 FAISM Rendimientos'!I198</f>
        <v>52248.960000000006</v>
      </c>
      <c r="J197" s="11">
        <f t="shared" ref="J197" si="69">G197-H197</f>
        <v>156751.03999999998</v>
      </c>
    </row>
    <row r="198" spans="1:10" ht="12.75" customHeight="1" x14ac:dyDescent="0.3">
      <c r="A198" s="35"/>
      <c r="B198" s="12"/>
      <c r="C198" s="12"/>
      <c r="D198" s="10" t="s">
        <v>313</v>
      </c>
      <c r="E198" s="11">
        <f>'IP-9 Part Fed'!E198+'IP-9 FAEISM'!E198+'IP-9 Rec Fisc'!E198+'IP-9 Fortamun'!E198+'IP-9 FAISM'!E198+'IP-9 Ramo 09'!E198+'IP-9 FAISM Rendimientos'!E199</f>
        <v>0</v>
      </c>
      <c r="F198" s="11">
        <f>'IP-9 Part Fed'!F198+'IP-9 FAEISM'!F198+'IP-9 Rec Fisc'!F198+'IP-9 Fortamun'!F198+'IP-9 FAISM'!F198+'IP-9 Ramo 09'!F198+'IP-9 FAISM Rendimientos'!F199</f>
        <v>0</v>
      </c>
      <c r="G198" s="11">
        <f t="shared" ref="G198" si="70">E198+F198</f>
        <v>0</v>
      </c>
      <c r="H198" s="11">
        <f>'IP-9 Part Fed'!H198+'IP-9 FAEISM'!H198+'IP-9 Rec Fisc'!H198+'IP-9 Fortamun'!H198+'IP-9 FAISM'!H198+'IP-9 Ramo 09'!H198+'IP-9 FAISM Rendimientos'!H199</f>
        <v>0</v>
      </c>
      <c r="I198" s="11">
        <f>'IP-9 Part Fed'!I198+'IP-9 FAEISM'!I198+'IP-9 Rec Fisc'!I198+'IP-9 Fortamun'!I198+'IP-9 FAISM'!I198+'IP-9 Ramo 09'!I198+'IP-9 FAISM Rendimientos'!I199</f>
        <v>0</v>
      </c>
      <c r="J198" s="11">
        <f t="shared" ref="J198" si="71">G198-H198</f>
        <v>0</v>
      </c>
    </row>
    <row r="199" spans="1:10" ht="12.75" customHeight="1" x14ac:dyDescent="0.3">
      <c r="A199" s="35"/>
      <c r="B199" s="12"/>
      <c r="C199" s="12"/>
      <c r="D199" s="10" t="s">
        <v>314</v>
      </c>
      <c r="E199" s="11">
        <f>'IP-9 Part Fed'!E199+'IP-9 FAEISM'!E199+'IP-9 Rec Fisc'!E199+'IP-9 Fortamun'!E199+'IP-9 FAISM'!E199+'IP-9 Ramo 09'!E199+'IP-9 FAISM Rendimientos'!E200</f>
        <v>0</v>
      </c>
      <c r="F199" s="11">
        <f>'IP-9 Part Fed'!F199+'IP-9 FAEISM'!F199+'IP-9 Rec Fisc'!F199+'IP-9 Fortamun'!F199+'IP-9 FAISM'!F199+'IP-9 Ramo 09'!F199+'IP-9 FAISM Rendimientos'!F200</f>
        <v>0</v>
      </c>
      <c r="G199" s="11">
        <f t="shared" ref="G199" si="72">E199+F199</f>
        <v>0</v>
      </c>
      <c r="H199" s="11">
        <f>'IP-9 Part Fed'!H199+'IP-9 FAEISM'!H199+'IP-9 Rec Fisc'!H199+'IP-9 Fortamun'!H199+'IP-9 FAISM'!H199+'IP-9 Ramo 09'!H199+'IP-9 FAISM Rendimientos'!H200</f>
        <v>0</v>
      </c>
      <c r="I199" s="11">
        <f>'IP-9 Part Fed'!I199+'IP-9 FAEISM'!I199+'IP-9 Rec Fisc'!I199+'IP-9 Fortamun'!I199+'IP-9 FAISM'!I199+'IP-9 Ramo 09'!I199+'IP-9 FAISM Rendimientos'!I200</f>
        <v>0</v>
      </c>
      <c r="J199" s="11">
        <f t="shared" si="68"/>
        <v>0</v>
      </c>
    </row>
    <row r="200" spans="1:10" ht="12.75" customHeight="1" x14ac:dyDescent="0.3">
      <c r="A200" s="35"/>
      <c r="B200" s="12"/>
      <c r="C200" s="54" t="s">
        <v>129</v>
      </c>
      <c r="D200" s="26"/>
      <c r="E200" s="13">
        <f>SUM(E201)</f>
        <v>0</v>
      </c>
      <c r="F200" s="13">
        <f>SUM(F201)</f>
        <v>0</v>
      </c>
      <c r="G200" s="13">
        <f t="shared" si="42"/>
        <v>0</v>
      </c>
      <c r="H200" s="13">
        <f t="shared" ref="H200:I200" si="73">SUM(H201)</f>
        <v>0</v>
      </c>
      <c r="I200" s="13">
        <f t="shared" si="73"/>
        <v>0</v>
      </c>
      <c r="J200" s="13">
        <f t="shared" si="60"/>
        <v>0</v>
      </c>
    </row>
    <row r="201" spans="1:10" ht="24" x14ac:dyDescent="0.3">
      <c r="A201" s="35"/>
      <c r="B201" s="12"/>
      <c r="C201" s="12"/>
      <c r="D201" s="10" t="s">
        <v>268</v>
      </c>
      <c r="E201" s="11">
        <f>'IP-9 Part Fed'!E201+'IP-9 FAEISM'!E201+'IP-9 Rec Fisc'!E201+'IP-9 Fortamun'!E201+'IP-9 FAISM'!E201+'IP-9 Ramo 09'!E201+'IP-9 FAISM Rendimientos'!E202</f>
        <v>0</v>
      </c>
      <c r="F201" s="11">
        <f>'IP-9 Part Fed'!F201+'IP-9 FAEISM'!F201+'IP-9 Rec Fisc'!F201+'IP-9 Fortamun'!F201+'IP-9 FAISM'!F201+'IP-9 Ramo 09'!F201+'IP-9 FAISM Rendimientos'!F202</f>
        <v>0</v>
      </c>
      <c r="G201" s="11">
        <f t="shared" si="42"/>
        <v>0</v>
      </c>
      <c r="H201" s="11">
        <f>'IP-9 Part Fed'!H201+'IP-9 FAEISM'!H201+'IP-9 Rec Fisc'!H201+'IP-9 Fortamun'!H201+'IP-9 FAISM'!H201+'IP-9 Ramo 09'!H201+'IP-9 FAISM Rendimientos'!H202</f>
        <v>0</v>
      </c>
      <c r="I201" s="11">
        <f>'IP-9 Part Fed'!I201+'IP-9 FAEISM'!I201+'IP-9 Rec Fisc'!I201+'IP-9 Fortamun'!I201+'IP-9 FAISM'!I201+'IP-9 Ramo 09'!I201+'IP-9 FAISM Rendimientos'!I202</f>
        <v>0</v>
      </c>
      <c r="J201" s="11">
        <f t="shared" si="60"/>
        <v>0</v>
      </c>
    </row>
    <row r="202" spans="1:10" ht="12.75" customHeight="1" x14ac:dyDescent="0.3">
      <c r="A202" s="35"/>
      <c r="B202" s="12"/>
      <c r="C202" s="54" t="s">
        <v>130</v>
      </c>
      <c r="D202" s="26"/>
      <c r="E202" s="13">
        <f>'IP-9 Part Fed'!E202+'IP-9 FAEISM'!E202+'IP-9 Rec Fisc'!E202+'IP-9 Fortamun'!E202+'IP-9 FAISM'!E202+'IP-9 Ramo 09'!E202+'IP-9 FAISM Rendimientos'!E203</f>
        <v>0</v>
      </c>
      <c r="F202" s="13">
        <f>'IP-9 Part Fed'!F202+'IP-9 FAEISM'!F202+'IP-9 Rec Fisc'!F202+'IP-9 Fortamun'!F202+'IP-9 FAISM'!F202+'IP-9 Ramo 09'!F202+'IP-9 FAISM Rendimientos'!F203</f>
        <v>0</v>
      </c>
      <c r="G202" s="13">
        <f t="shared" si="42"/>
        <v>0</v>
      </c>
      <c r="H202" s="13">
        <f>'IP-9 Part Fed'!H202+'IP-9 FAEISM'!H202+'IP-9 Rec Fisc'!H202+'IP-9 Fortamun'!H202+'IP-9 FAISM'!H202+'IP-9 Ramo 09'!H202+'IP-9 FAISM Rendimientos'!H203</f>
        <v>0</v>
      </c>
      <c r="I202" s="13">
        <f>'IP-9 Part Fed'!I202+'IP-9 FAEISM'!I202+'IP-9 Rec Fisc'!I202+'IP-9 Fortamun'!I202+'IP-9 FAISM'!I202+'IP-9 Ramo 09'!I202+'IP-9 FAISM Rendimientos'!I203</f>
        <v>0</v>
      </c>
      <c r="J202" s="13">
        <f t="shared" si="60"/>
        <v>0</v>
      </c>
    </row>
    <row r="203" spans="1:10" ht="12.75" customHeight="1" x14ac:dyDescent="0.3">
      <c r="A203" s="35"/>
      <c r="B203" s="12"/>
      <c r="C203" s="54" t="s">
        <v>131</v>
      </c>
      <c r="D203" s="26"/>
      <c r="E203" s="13">
        <f t="shared" ref="E203:J203" si="74">SUM(E204:E205)</f>
        <v>0</v>
      </c>
      <c r="F203" s="13">
        <f t="shared" si="74"/>
        <v>0</v>
      </c>
      <c r="G203" s="13">
        <f t="shared" si="74"/>
        <v>0</v>
      </c>
      <c r="H203" s="13">
        <f t="shared" si="74"/>
        <v>0</v>
      </c>
      <c r="I203" s="13">
        <f t="shared" si="74"/>
        <v>0</v>
      </c>
      <c r="J203" s="13">
        <f t="shared" si="74"/>
        <v>0</v>
      </c>
    </row>
    <row r="204" spans="1:10" ht="12.75" customHeight="1" x14ac:dyDescent="0.3">
      <c r="A204" s="35"/>
      <c r="B204" s="12"/>
      <c r="C204" s="12"/>
      <c r="D204" s="10" t="s">
        <v>269</v>
      </c>
      <c r="E204" s="11">
        <f>'IP-9 Part Fed'!E204+'IP-9 FAEISM'!E204+'IP-9 Rec Fisc'!E204+'IP-9 Fortamun'!E204+'IP-9 FAISM'!E204+'IP-9 Ramo 09'!E204+'IP-9 FAISM Rendimientos'!E205</f>
        <v>0</v>
      </c>
      <c r="F204" s="11">
        <f>'IP-9 Part Fed'!F204+'IP-9 FAEISM'!F204+'IP-9 Rec Fisc'!F204+'IP-9 Fortamun'!F204+'IP-9 FAISM'!F204+'IP-9 Ramo 09'!F204+'IP-9 FAISM Rendimientos'!F205</f>
        <v>0</v>
      </c>
      <c r="G204" s="11">
        <f t="shared" ref="G204" si="75">E204+F204</f>
        <v>0</v>
      </c>
      <c r="H204" s="11">
        <f>'IP-9 Part Fed'!H204+'IP-9 FAEISM'!H204+'IP-9 Rec Fisc'!H204+'IP-9 Fortamun'!H204+'IP-9 FAISM'!H204+'IP-9 Ramo 09'!H204+'IP-9 FAISM Rendimientos'!H205</f>
        <v>0</v>
      </c>
      <c r="I204" s="11">
        <f>'IP-9 Part Fed'!I204+'IP-9 FAEISM'!I204+'IP-9 Rec Fisc'!I204+'IP-9 Fortamun'!I204+'IP-9 FAISM'!I204+'IP-9 Ramo 09'!I204+'IP-9 FAISM Rendimientos'!I205</f>
        <v>0</v>
      </c>
      <c r="J204" s="11">
        <f t="shared" ref="J204" si="76">G204-H204</f>
        <v>0</v>
      </c>
    </row>
    <row r="205" spans="1:10" x14ac:dyDescent="0.3">
      <c r="A205" s="35"/>
      <c r="B205" s="12"/>
      <c r="C205" s="12"/>
      <c r="D205" s="10" t="s">
        <v>383</v>
      </c>
      <c r="E205" s="11">
        <f>'IP-9 Part Fed'!E205+'IP-9 FAEISM'!E205+'IP-9 Rec Fisc'!E205+'IP-9 Fortamun'!E205+'IP-9 FAISM'!E205+'IP-9 Ramo 09'!E205+'IP-9 FAISM Rendimientos'!E206</f>
        <v>0</v>
      </c>
      <c r="F205" s="11">
        <f>'IP-9 Part Fed'!F205+'IP-9 FAEISM'!F205+'IP-9 Rec Fisc'!F205+'IP-9 Fortamun'!F205+'IP-9 FAISM'!F205+'IP-9 Ramo 09'!F205+'IP-9 FAISM Rendimientos'!F206</f>
        <v>0</v>
      </c>
      <c r="G205" s="11">
        <f t="shared" ref="G205" si="77">E205+F205</f>
        <v>0</v>
      </c>
      <c r="H205" s="11">
        <f>'IP-9 Part Fed'!H205+'IP-9 FAEISM'!H205+'IP-9 Rec Fisc'!H205+'IP-9 Fortamun'!H205+'IP-9 FAISM'!H205+'IP-9 Ramo 09'!H205+'IP-9 FAISM Rendimientos'!H206</f>
        <v>0</v>
      </c>
      <c r="I205" s="11">
        <f>'IP-9 Part Fed'!I205+'IP-9 FAEISM'!I205+'IP-9 Rec Fisc'!I205+'IP-9 Fortamun'!I205+'IP-9 FAISM'!I205+'IP-9 Ramo 09'!I205+'IP-9 FAISM Rendimientos'!I206</f>
        <v>0</v>
      </c>
      <c r="J205" s="11">
        <f t="shared" ref="J205" si="78">G205-H205</f>
        <v>0</v>
      </c>
    </row>
    <row r="206" spans="1:10" ht="12.75" customHeight="1" x14ac:dyDescent="0.3">
      <c r="A206" s="35"/>
      <c r="B206" s="46" t="s">
        <v>23</v>
      </c>
      <c r="C206" s="46"/>
      <c r="D206" s="47"/>
      <c r="E206" s="13">
        <f>+E207+E210+E211+E214</f>
        <v>399803.83999999997</v>
      </c>
      <c r="F206" s="13">
        <f>+F207+F210+F211+F214</f>
        <v>0</v>
      </c>
      <c r="G206" s="13">
        <f t="shared" si="42"/>
        <v>399803.83999999997</v>
      </c>
      <c r="H206" s="13">
        <f t="shared" ref="H206:I206" si="79">+H207+H210+H211+H214</f>
        <v>122124.56</v>
      </c>
      <c r="I206" s="13">
        <f t="shared" si="79"/>
        <v>122124.56</v>
      </c>
      <c r="J206" s="13">
        <f t="shared" ref="J206:J280" si="80">G206-H206</f>
        <v>277679.27999999997</v>
      </c>
    </row>
    <row r="207" spans="1:10" ht="12.75" customHeight="1" x14ac:dyDescent="0.3">
      <c r="A207" s="35"/>
      <c r="B207" s="12"/>
      <c r="C207" s="54" t="s">
        <v>132</v>
      </c>
      <c r="D207" s="27"/>
      <c r="E207" s="13">
        <f>+E208+E209</f>
        <v>54363.839999999997</v>
      </c>
      <c r="F207" s="13">
        <f t="shared" ref="F207:J207" si="81">+F208+F209</f>
        <v>0</v>
      </c>
      <c r="G207" s="13">
        <f t="shared" si="81"/>
        <v>54363.839999999997</v>
      </c>
      <c r="H207" s="13">
        <f t="shared" si="81"/>
        <v>10764.560000000001</v>
      </c>
      <c r="I207" s="13">
        <f t="shared" si="81"/>
        <v>10764.560000000001</v>
      </c>
      <c r="J207" s="13">
        <f t="shared" si="81"/>
        <v>0</v>
      </c>
    </row>
    <row r="208" spans="1:10" ht="12.75" customHeight="1" x14ac:dyDescent="0.3">
      <c r="A208" s="35"/>
      <c r="B208" s="12"/>
      <c r="C208" s="12"/>
      <c r="D208" s="16" t="s">
        <v>234</v>
      </c>
      <c r="E208" s="11">
        <f>'IP-9 Part Fed'!E208+'IP-9 FAEISM'!E208+'IP-9 Rec Fisc'!E208+'IP-9 Fortamun'!E208+'IP-9 FAISM'!E208+'IP-9 Ramo 09'!E208+'IP-9 FAISM Rendimientos'!E209</f>
        <v>54363.839999999997</v>
      </c>
      <c r="F208" s="11">
        <f>'IP-9 Part Fed'!F208+'IP-9 FAEISM'!F208+'IP-9 Rec Fisc'!F208+'IP-9 Fortamun'!F208+'IP-9 FAISM'!F208+'IP-9 Ramo 09'!F208+'IP-9 FAISM Rendimientos'!F209</f>
        <v>0</v>
      </c>
      <c r="G208" s="11">
        <f t="shared" ref="G208:G209" si="82">E208+F208</f>
        <v>54363.839999999997</v>
      </c>
      <c r="H208" s="11">
        <f>'IP-9 Part Fed'!H208+'IP-9 FAEISM'!H208+'IP-9 Rec Fisc'!H208+'IP-9 Fortamun'!H208+'IP-9 FAISM'!H208+'IP-9 Ramo 09'!H208+'IP-9 FAISM Rendimientos'!H209</f>
        <v>10764.560000000001</v>
      </c>
      <c r="I208" s="11">
        <f>'IP-9 Part Fed'!I208+'IP-9 FAEISM'!I208+'IP-9 Rec Fisc'!I208+'IP-9 Fortamun'!I208+'IP-9 FAISM'!I208+'IP-9 Ramo 09'!I208+'IP-9 FAISM Rendimientos'!I209</f>
        <v>10764.560000000001</v>
      </c>
      <c r="J208" s="11">
        <v>0</v>
      </c>
    </row>
    <row r="209" spans="1:10" ht="12.75" customHeight="1" x14ac:dyDescent="0.3">
      <c r="A209" s="35"/>
      <c r="B209" s="12"/>
      <c r="C209" s="12"/>
      <c r="D209" s="16" t="s">
        <v>272</v>
      </c>
      <c r="E209" s="11">
        <f>'IP-9 Part Fed'!E209+'IP-9 FAEISM'!E209+'IP-9 Rec Fisc'!E209+'IP-9 Fortamun'!E209+'IP-9 FAISM'!E209+'IP-9 Ramo 09'!E209+'IP-9 FAISM Rendimientos'!E210</f>
        <v>0</v>
      </c>
      <c r="F209" s="11">
        <f>'IP-9 Part Fed'!F209+'IP-9 FAEISM'!F209+'IP-9 Rec Fisc'!F209+'IP-9 Fortamun'!F209+'IP-9 FAISM'!F209+'IP-9 Ramo 09'!F209+'IP-9 FAISM Rendimientos'!F210</f>
        <v>0</v>
      </c>
      <c r="G209" s="11">
        <f t="shared" si="82"/>
        <v>0</v>
      </c>
      <c r="H209" s="11">
        <f>'IP-9 Part Fed'!H209+'IP-9 FAEISM'!H209+'IP-9 Rec Fisc'!H209+'IP-9 Fortamun'!H209+'IP-9 FAISM'!H209+'IP-9 Ramo 09'!H209+'IP-9 FAISM Rendimientos'!H210</f>
        <v>0</v>
      </c>
      <c r="I209" s="11">
        <f>'IP-9 Part Fed'!I209+'IP-9 FAEISM'!I209+'IP-9 Rec Fisc'!I209+'IP-9 Fortamun'!I209+'IP-9 FAISM'!I209+'IP-9 Ramo 09'!I209+'IP-9 FAISM Rendimientos'!I210</f>
        <v>0</v>
      </c>
      <c r="J209" s="11">
        <v>0</v>
      </c>
    </row>
    <row r="210" spans="1:10" ht="12.75" customHeight="1" x14ac:dyDescent="0.3">
      <c r="A210" s="35"/>
      <c r="B210" s="12"/>
      <c r="C210" s="54" t="s">
        <v>133</v>
      </c>
      <c r="D210" s="27"/>
      <c r="E210" s="13">
        <f>'IP-9 Part Fed'!E210+'IP-9 FAEISM'!E210+'IP-9 Rec Fisc'!E210+'IP-9 Fortamun'!E210+'IP-9 FAISM'!E210+'IP-9 Ramo 09'!E210+'IP-9 FAISM Rendimientos'!E211</f>
        <v>0</v>
      </c>
      <c r="F210" s="13">
        <f>'IP-9 Part Fed'!F210+'IP-9 FAEISM'!F210+'IP-9 Rec Fisc'!F210+'IP-9 Fortamun'!F210+'IP-9 FAISM'!F210+'IP-9 Ramo 09'!F210+'IP-9 FAISM Rendimientos'!F211</f>
        <v>0</v>
      </c>
      <c r="G210" s="13">
        <f t="shared" si="42"/>
        <v>0</v>
      </c>
      <c r="H210" s="13">
        <f>'IP-9 Part Fed'!H210+'IP-9 FAEISM'!H210+'IP-9 Rec Fisc'!H210+'IP-9 Fortamun'!H210+'IP-9 FAISM'!H210+'IP-9 Ramo 09'!H210+'IP-9 FAISM Rendimientos'!H211</f>
        <v>0</v>
      </c>
      <c r="I210" s="13">
        <f>'IP-9 Part Fed'!I210+'IP-9 FAEISM'!I210+'IP-9 Rec Fisc'!I210+'IP-9 Fortamun'!I210+'IP-9 FAISM'!I210+'IP-9 Ramo 09'!I210+'IP-9 FAISM Rendimientos'!I211</f>
        <v>0</v>
      </c>
      <c r="J210" s="13">
        <f t="shared" si="80"/>
        <v>0</v>
      </c>
    </row>
    <row r="211" spans="1:10" ht="12.75" customHeight="1" x14ac:dyDescent="0.3">
      <c r="A211" s="35"/>
      <c r="B211" s="12"/>
      <c r="C211" s="54" t="s">
        <v>134</v>
      </c>
      <c r="D211" s="27"/>
      <c r="E211" s="13">
        <f>SUM(E212)</f>
        <v>0</v>
      </c>
      <c r="F211" s="13">
        <f>SUM(F212)</f>
        <v>0</v>
      </c>
      <c r="G211" s="13">
        <f t="shared" si="42"/>
        <v>0</v>
      </c>
      <c r="H211" s="13">
        <f>SUM(H212)</f>
        <v>0</v>
      </c>
      <c r="I211" s="13">
        <f>SUM(I212)</f>
        <v>0</v>
      </c>
      <c r="J211" s="13">
        <f t="shared" si="80"/>
        <v>0</v>
      </c>
    </row>
    <row r="212" spans="1:10" ht="12.75" customHeight="1" x14ac:dyDescent="0.3">
      <c r="A212" s="35"/>
      <c r="B212" s="12"/>
      <c r="C212" s="12"/>
      <c r="D212" s="16" t="s">
        <v>315</v>
      </c>
      <c r="E212" s="11">
        <f>'IP-9 Part Fed'!E212+'IP-9 FAEISM'!E212+'IP-9 Rec Fisc'!E212+'IP-9 Fortamun'!E212+'IP-9 FAISM'!E212+'IP-9 Ramo 09'!E212+'IP-9 FAISM Rendimientos'!E213</f>
        <v>0</v>
      </c>
      <c r="F212" s="11">
        <f>'IP-9 Part Fed'!F212+'IP-9 FAEISM'!F212+'IP-9 Rec Fisc'!F212+'IP-9 Fortamun'!F212+'IP-9 FAISM'!F212+'IP-9 Ramo 09'!F212+'IP-9 FAISM Rendimientos'!F213</f>
        <v>0</v>
      </c>
      <c r="G212" s="11">
        <f t="shared" si="42"/>
        <v>0</v>
      </c>
      <c r="H212" s="11">
        <f>'IP-9 Part Fed'!H212+'IP-9 FAEISM'!H212+'IP-9 Rec Fisc'!H212+'IP-9 Fortamun'!H212+'IP-9 FAISM'!H212+'IP-9 Ramo 09'!H212+'IP-9 FAISM Rendimientos'!H213</f>
        <v>0</v>
      </c>
      <c r="I212" s="11">
        <f>'IP-9 Part Fed'!I212+'IP-9 FAEISM'!I212+'IP-9 Rec Fisc'!I212+'IP-9 Fortamun'!I212+'IP-9 FAISM'!I212+'IP-9 Ramo 09'!I212+'IP-9 FAISM Rendimientos'!I213</f>
        <v>0</v>
      </c>
      <c r="J212" s="11">
        <f t="shared" si="80"/>
        <v>0</v>
      </c>
    </row>
    <row r="213" spans="1:10" s="17" customFormat="1" ht="12.75" customHeight="1" x14ac:dyDescent="0.3">
      <c r="A213" s="36"/>
      <c r="B213" s="62"/>
      <c r="C213" s="54" t="s">
        <v>135</v>
      </c>
      <c r="D213" s="27"/>
      <c r="E213" s="13">
        <v>0</v>
      </c>
      <c r="F213" s="13">
        <v>0</v>
      </c>
      <c r="G213" s="13">
        <f t="shared" si="42"/>
        <v>0</v>
      </c>
      <c r="H213" s="13">
        <v>0</v>
      </c>
      <c r="I213" s="13">
        <v>0</v>
      </c>
      <c r="J213" s="13">
        <f t="shared" si="80"/>
        <v>0</v>
      </c>
    </row>
    <row r="214" spans="1:10" ht="12.75" customHeight="1" x14ac:dyDescent="0.3">
      <c r="A214" s="35"/>
      <c r="B214" s="12"/>
      <c r="C214" s="54" t="s">
        <v>136</v>
      </c>
      <c r="D214" s="27"/>
      <c r="E214" s="13">
        <f>SUM(E215)</f>
        <v>345440</v>
      </c>
      <c r="F214" s="13">
        <f>SUM(F215)</f>
        <v>0</v>
      </c>
      <c r="G214" s="13">
        <f t="shared" si="42"/>
        <v>345440</v>
      </c>
      <c r="H214" s="13">
        <f>SUM(H215)</f>
        <v>111360</v>
      </c>
      <c r="I214" s="13">
        <f>SUM(I215)</f>
        <v>111360</v>
      </c>
      <c r="J214" s="13">
        <f t="shared" si="80"/>
        <v>234080</v>
      </c>
    </row>
    <row r="215" spans="1:10" ht="12.75" customHeight="1" x14ac:dyDescent="0.3">
      <c r="A215" s="35"/>
      <c r="B215" s="12"/>
      <c r="C215" s="12"/>
      <c r="D215" s="16" t="s">
        <v>136</v>
      </c>
      <c r="E215" s="11">
        <f>'IP-9 Part Fed'!E215+'IP-9 FAEISM'!E215+'IP-9 Rec Fisc'!E215+'IP-9 Fortamun'!E215+'IP-9 FAISM'!E215+'IP-9 Ramo 09'!E215+'IP-9 FAISM Rendimientos'!E216</f>
        <v>345440</v>
      </c>
      <c r="F215" s="11">
        <f>'IP-9 Part Fed'!F215+'IP-9 FAEISM'!F215+'IP-9 Rec Fisc'!F215+'IP-9 Fortamun'!F215+'IP-9 FAISM'!F215+'IP-9 Ramo 09'!F215+'IP-9 FAISM Rendimientos'!F216</f>
        <v>0</v>
      </c>
      <c r="G215" s="11">
        <f t="shared" si="42"/>
        <v>345440</v>
      </c>
      <c r="H215" s="11">
        <f>'IP-9 Part Fed'!H215+'IP-9 FAEISM'!H215+'IP-9 Rec Fisc'!H215+'IP-9 Fortamun'!H215+'IP-9 FAISM'!H215+'IP-9 Ramo 09'!H215+'IP-9 FAISM Rendimientos'!H216</f>
        <v>111360</v>
      </c>
      <c r="I215" s="11">
        <f>'IP-9 Part Fed'!I215+'IP-9 FAEISM'!I215+'IP-9 Rec Fisc'!I215+'IP-9 Fortamun'!I215+'IP-9 FAISM'!I215+'IP-9 Ramo 09'!I215+'IP-9 FAISM Rendimientos'!I216</f>
        <v>111360</v>
      </c>
      <c r="J215" s="11">
        <f t="shared" si="80"/>
        <v>234080</v>
      </c>
    </row>
    <row r="216" spans="1:10" ht="24" customHeight="1" x14ac:dyDescent="0.3">
      <c r="A216" s="35"/>
      <c r="B216" s="49" t="s">
        <v>24</v>
      </c>
      <c r="C216" s="49"/>
      <c r="D216" s="50"/>
      <c r="E216" s="13">
        <f>+E217+E219+E221+E223+E225+E227+E231+E232</f>
        <v>436060</v>
      </c>
      <c r="F216" s="13">
        <f>+F217+F219+F221+F223+F225+F227+F231+F232</f>
        <v>0</v>
      </c>
      <c r="G216" s="13">
        <f t="shared" si="42"/>
        <v>436060</v>
      </c>
      <c r="H216" s="13">
        <f>+H217+H219+H221+H223+H225+H227+H231+H232</f>
        <v>119302</v>
      </c>
      <c r="I216" s="13">
        <f>+I217+I219+I221+I223+I225+I227+I231+I232</f>
        <v>119302</v>
      </c>
      <c r="J216" s="13">
        <f t="shared" si="80"/>
        <v>316758</v>
      </c>
    </row>
    <row r="217" spans="1:10" s="17" customFormat="1" ht="12.75" customHeight="1" x14ac:dyDescent="0.3">
      <c r="A217" s="36"/>
      <c r="B217" s="59"/>
      <c r="C217" s="55" t="s">
        <v>137</v>
      </c>
      <c r="D217" s="28"/>
      <c r="E217" s="13">
        <f>+E218</f>
        <v>0</v>
      </c>
      <c r="F217" s="13">
        <f>+F218</f>
        <v>0</v>
      </c>
      <c r="G217" s="13">
        <f t="shared" si="42"/>
        <v>0</v>
      </c>
      <c r="H217" s="13">
        <f>+H218</f>
        <v>0</v>
      </c>
      <c r="I217" s="13">
        <f>+I218</f>
        <v>0</v>
      </c>
      <c r="J217" s="13">
        <f t="shared" si="80"/>
        <v>0</v>
      </c>
    </row>
    <row r="218" spans="1:10" ht="12.75" customHeight="1" x14ac:dyDescent="0.3">
      <c r="A218" s="35"/>
      <c r="B218" s="18"/>
      <c r="C218" s="60"/>
      <c r="D218" s="3" t="s">
        <v>316</v>
      </c>
      <c r="E218" s="11">
        <f>'IP-9 Part Fed'!E218+'IP-9 FAEISM'!E218+'IP-9 Rec Fisc'!E218+'IP-9 Fortamun'!E218+'IP-9 FAISM'!E218+'IP-9 Ramo 09'!E218+'IP-9 FAISM Rendimientos'!E219</f>
        <v>0</v>
      </c>
      <c r="F218" s="11">
        <f>'IP-9 Part Fed'!F218+'IP-9 FAEISM'!F218+'IP-9 Rec Fisc'!F218+'IP-9 Fortamun'!F218+'IP-9 FAISM'!F218+'IP-9 Ramo 09'!F218+'IP-9 FAISM Rendimientos'!F219</f>
        <v>0</v>
      </c>
      <c r="G218" s="11">
        <f t="shared" si="42"/>
        <v>0</v>
      </c>
      <c r="H218" s="11">
        <f>'IP-9 Part Fed'!H218+'IP-9 FAEISM'!H218+'IP-9 Rec Fisc'!H218+'IP-9 Fortamun'!H218+'IP-9 FAISM'!H218+'IP-9 Ramo 09'!H218+'IP-9 FAISM Rendimientos'!H219</f>
        <v>0</v>
      </c>
      <c r="I218" s="11">
        <f>'IP-9 Part Fed'!I218+'IP-9 FAEISM'!I218+'IP-9 Rec Fisc'!I218+'IP-9 Fortamun'!I218+'IP-9 FAISM'!I218+'IP-9 Ramo 09'!I218+'IP-9 FAISM Rendimientos'!I219</f>
        <v>0</v>
      </c>
      <c r="J218" s="11">
        <f t="shared" si="80"/>
        <v>0</v>
      </c>
    </row>
    <row r="219" spans="1:10" ht="12.75" customHeight="1" x14ac:dyDescent="0.3">
      <c r="A219" s="35"/>
      <c r="B219" s="18"/>
      <c r="C219" s="55" t="s">
        <v>138</v>
      </c>
      <c r="D219" s="28"/>
      <c r="E219" s="13">
        <f>+E220</f>
        <v>0</v>
      </c>
      <c r="F219" s="13">
        <f>+F220</f>
        <v>0</v>
      </c>
      <c r="G219" s="13">
        <f t="shared" si="42"/>
        <v>0</v>
      </c>
      <c r="H219" s="13">
        <f>+H220</f>
        <v>0</v>
      </c>
      <c r="I219" s="13">
        <f>+I220</f>
        <v>0</v>
      </c>
      <c r="J219" s="13">
        <f t="shared" si="80"/>
        <v>0</v>
      </c>
    </row>
    <row r="220" spans="1:10" x14ac:dyDescent="0.3">
      <c r="A220" s="35"/>
      <c r="B220" s="18"/>
      <c r="C220" s="18"/>
      <c r="D220" s="3" t="s">
        <v>317</v>
      </c>
      <c r="E220" s="11">
        <f>'IP-9 Part Fed'!E220+'IP-9 FAEISM'!E220+'IP-9 Rec Fisc'!E220+'IP-9 Fortamun'!E220+'IP-9 FAISM'!E220+'IP-9 Ramo 09'!E220+'IP-9 FAISM Rendimientos'!E221</f>
        <v>0</v>
      </c>
      <c r="F220" s="11">
        <f>'IP-9 Part Fed'!F220+'IP-9 FAEISM'!F220+'IP-9 Rec Fisc'!F220+'IP-9 Fortamun'!F220+'IP-9 FAISM'!F220+'IP-9 Ramo 09'!F220+'IP-9 FAISM Rendimientos'!F221</f>
        <v>0</v>
      </c>
      <c r="G220" s="11">
        <f t="shared" si="42"/>
        <v>0</v>
      </c>
      <c r="H220" s="11">
        <f>'IP-9 Part Fed'!H220+'IP-9 FAEISM'!H220+'IP-9 Rec Fisc'!H220+'IP-9 Fortamun'!H220+'IP-9 FAISM'!H220+'IP-9 Ramo 09'!H220+'IP-9 FAISM Rendimientos'!H221</f>
        <v>0</v>
      </c>
      <c r="I220" s="11">
        <f>'IP-9 Part Fed'!I220+'IP-9 FAEISM'!I220+'IP-9 Rec Fisc'!I220+'IP-9 Fortamun'!I220+'IP-9 FAISM'!I220+'IP-9 Ramo 09'!I220+'IP-9 FAISM Rendimientos'!I221</f>
        <v>0</v>
      </c>
      <c r="J220" s="11">
        <f t="shared" si="80"/>
        <v>0</v>
      </c>
    </row>
    <row r="221" spans="1:10" ht="12.75" customHeight="1" x14ac:dyDescent="0.3">
      <c r="A221" s="35"/>
      <c r="B221" s="18"/>
      <c r="C221" s="55" t="s">
        <v>139</v>
      </c>
      <c r="D221" s="28"/>
      <c r="E221" s="13">
        <f>SUM(E222)</f>
        <v>0</v>
      </c>
      <c r="F221" s="13">
        <f>SUM(F222)</f>
        <v>0</v>
      </c>
      <c r="G221" s="13">
        <f t="shared" si="42"/>
        <v>0</v>
      </c>
      <c r="H221" s="13">
        <f t="shared" ref="H221:I221" si="83">SUM(H222)</f>
        <v>0</v>
      </c>
      <c r="I221" s="13">
        <f t="shared" si="83"/>
        <v>0</v>
      </c>
      <c r="J221" s="13">
        <f>G221-H221</f>
        <v>0</v>
      </c>
    </row>
    <row r="222" spans="1:10" ht="12.75" customHeight="1" x14ac:dyDescent="0.3">
      <c r="A222" s="35"/>
      <c r="B222" s="18"/>
      <c r="C222" s="18"/>
      <c r="D222" s="3" t="s">
        <v>275</v>
      </c>
      <c r="E222" s="11">
        <f>'IP-9 Part Fed'!E222+'IP-9 FAEISM'!E222+'IP-9 Rec Fisc'!E222+'IP-9 Fortamun'!E222+'IP-9 FAISM'!E222+'IP-9 Ramo 09'!E222+'IP-9 FAISM Rendimientos'!E223</f>
        <v>0</v>
      </c>
      <c r="F222" s="11">
        <f>'IP-9 Part Fed'!F222+'IP-9 FAEISM'!F222+'IP-9 Rec Fisc'!F222+'IP-9 Fortamun'!F222+'IP-9 FAISM'!F222+'IP-9 Ramo 09'!F222+'IP-9 FAISM Rendimientos'!F223</f>
        <v>0</v>
      </c>
      <c r="G222" s="11">
        <f t="shared" si="42"/>
        <v>0</v>
      </c>
      <c r="H222" s="11">
        <f>'IP-9 Part Fed'!H222+'IP-9 FAEISM'!H222+'IP-9 Rec Fisc'!H222+'IP-9 Fortamun'!H222+'IP-9 FAISM'!H222+'IP-9 Ramo 09'!H222+'IP-9 FAISM Rendimientos'!H223</f>
        <v>0</v>
      </c>
      <c r="I222" s="11">
        <f>'IP-9 Part Fed'!I222+'IP-9 FAEISM'!I222+'IP-9 Rec Fisc'!I222+'IP-9 Fortamun'!I222+'IP-9 FAISM'!I222+'IP-9 Ramo 09'!I222+'IP-9 FAISM Rendimientos'!I223</f>
        <v>0</v>
      </c>
      <c r="J222" s="11">
        <f t="shared" si="80"/>
        <v>0</v>
      </c>
    </row>
    <row r="223" spans="1:10" ht="12.75" customHeight="1" x14ac:dyDescent="0.3">
      <c r="A223" s="35"/>
      <c r="B223" s="18"/>
      <c r="C223" s="55" t="s">
        <v>140</v>
      </c>
      <c r="D223" s="28"/>
      <c r="E223" s="13">
        <f>+E224</f>
        <v>344300</v>
      </c>
      <c r="F223" s="13">
        <f>+F224</f>
        <v>0</v>
      </c>
      <c r="G223" s="13">
        <f t="shared" si="42"/>
        <v>344300</v>
      </c>
      <c r="H223" s="13">
        <f t="shared" ref="H223:I223" si="84">+H224</f>
        <v>119302</v>
      </c>
      <c r="I223" s="13">
        <f t="shared" si="84"/>
        <v>119302</v>
      </c>
      <c r="J223" s="13">
        <f t="shared" si="80"/>
        <v>224998</v>
      </c>
    </row>
    <row r="224" spans="1:10" ht="12.75" customHeight="1" x14ac:dyDescent="0.3">
      <c r="A224" s="35"/>
      <c r="B224" s="18"/>
      <c r="C224" s="18"/>
      <c r="D224" s="3" t="s">
        <v>140</v>
      </c>
      <c r="E224" s="11">
        <f>'IP-9 Part Fed'!E224+'IP-9 FAEISM'!E224+'IP-9 Rec Fisc'!E224+'IP-9 Fortamun'!E224+'IP-9 FAISM'!E224+'IP-9 Ramo 09'!E224+'IP-9 FAISM Rendimientos'!E225</f>
        <v>344300</v>
      </c>
      <c r="F224" s="11">
        <f>'IP-9 Part Fed'!F224+'IP-9 FAEISM'!F224+'IP-9 Rec Fisc'!F224+'IP-9 Fortamun'!F224+'IP-9 FAISM'!F224+'IP-9 Ramo 09'!F224+'IP-9 FAISM Rendimientos'!F225</f>
        <v>0</v>
      </c>
      <c r="G224" s="11">
        <f t="shared" si="42"/>
        <v>344300</v>
      </c>
      <c r="H224" s="11">
        <f>'IP-9 Part Fed'!H224+'IP-9 FAEISM'!H224+'IP-9 Rec Fisc'!H224+'IP-9 Fortamun'!H224+'IP-9 FAISM'!H224+'IP-9 Ramo 09'!H224+'IP-9 FAISM Rendimientos'!H225</f>
        <v>119302</v>
      </c>
      <c r="I224" s="11">
        <f>'IP-9 Part Fed'!I224+'IP-9 FAEISM'!I224+'IP-9 Rec Fisc'!I224+'IP-9 Fortamun'!I224+'IP-9 FAISM'!I224+'IP-9 Ramo 09'!I224+'IP-9 FAISM Rendimientos'!I225</f>
        <v>119302</v>
      </c>
      <c r="J224" s="11">
        <f t="shared" si="80"/>
        <v>224998</v>
      </c>
    </row>
    <row r="225" spans="1:10" ht="12.75" customHeight="1" x14ac:dyDescent="0.3">
      <c r="A225" s="35"/>
      <c r="B225" s="18"/>
      <c r="C225" s="55" t="s">
        <v>141</v>
      </c>
      <c r="D225" s="28"/>
      <c r="E225" s="13">
        <f>SUM(E226)</f>
        <v>50000</v>
      </c>
      <c r="F225" s="13">
        <f>SUM(F226)</f>
        <v>0</v>
      </c>
      <c r="G225" s="13">
        <f t="shared" ref="G225:G226" si="85">E225+F225</f>
        <v>50000</v>
      </c>
      <c r="H225" s="13">
        <f t="shared" ref="H225:I225" si="86">SUM(H226)</f>
        <v>0</v>
      </c>
      <c r="I225" s="13">
        <f t="shared" si="86"/>
        <v>0</v>
      </c>
      <c r="J225" s="13">
        <f t="shared" ref="J225:J226" si="87">G225-H225</f>
        <v>50000</v>
      </c>
    </row>
    <row r="226" spans="1:10" ht="12.75" customHeight="1" x14ac:dyDescent="0.3">
      <c r="A226" s="35"/>
      <c r="B226" s="18"/>
      <c r="C226" s="18"/>
      <c r="D226" s="25" t="s">
        <v>141</v>
      </c>
      <c r="E226" s="11">
        <f>'IP-9 Part Fed'!E226+'IP-9 FAEISM'!E226+'IP-9 Rec Fisc'!E226+'IP-9 Fortamun'!E226+'IP-9 FAISM'!E226+'IP-9 Ramo 09'!E226+'IP-9 FAISM Rendimientos'!E227</f>
        <v>50000</v>
      </c>
      <c r="F226" s="11">
        <f>'IP-9 Part Fed'!F226+'IP-9 FAEISM'!F226+'IP-9 Rec Fisc'!F226+'IP-9 Fortamun'!F226+'IP-9 FAISM'!F226+'IP-9 Ramo 09'!F226+'IP-9 FAISM Rendimientos'!F227</f>
        <v>0</v>
      </c>
      <c r="G226" s="11">
        <f t="shared" si="85"/>
        <v>50000</v>
      </c>
      <c r="H226" s="11">
        <f>'IP-9 Part Fed'!H226+'IP-9 FAEISM'!H226+'IP-9 Rec Fisc'!H226+'IP-9 Fortamun'!H226+'IP-9 FAISM'!H226+'IP-9 Ramo 09'!H226+'IP-9 FAISM Rendimientos'!H227</f>
        <v>0</v>
      </c>
      <c r="I226" s="11">
        <f>'IP-9 Part Fed'!I226+'IP-9 FAEISM'!I226+'IP-9 Rec Fisc'!I226+'IP-9 Fortamun'!I226+'IP-9 FAISM'!I226+'IP-9 Ramo 09'!I226+'IP-9 FAISM Rendimientos'!I227</f>
        <v>0</v>
      </c>
      <c r="J226" s="11">
        <f t="shared" si="87"/>
        <v>50000</v>
      </c>
    </row>
    <row r="227" spans="1:10" ht="12.75" customHeight="1" x14ac:dyDescent="0.3">
      <c r="A227" s="35"/>
      <c r="B227" s="18"/>
      <c r="C227" s="55" t="s">
        <v>328</v>
      </c>
      <c r="D227" s="28"/>
      <c r="E227" s="13">
        <f>+E228+E229+E230</f>
        <v>0</v>
      </c>
      <c r="F227" s="13">
        <f>+F228+F229+F230</f>
        <v>0</v>
      </c>
      <c r="G227" s="13">
        <f t="shared" ref="G227:G344" si="88">E227+F227</f>
        <v>0</v>
      </c>
      <c r="H227" s="13">
        <f>+H228+H229+H230</f>
        <v>0</v>
      </c>
      <c r="I227" s="13">
        <f>+I228+I229+I230</f>
        <v>0</v>
      </c>
      <c r="J227" s="13">
        <f t="shared" ref="J227" si="89">G227-H227</f>
        <v>0</v>
      </c>
    </row>
    <row r="228" spans="1:10" ht="24.75" customHeight="1" x14ac:dyDescent="0.3">
      <c r="A228" s="35"/>
      <c r="B228" s="18"/>
      <c r="C228" s="18"/>
      <c r="D228" s="3" t="s">
        <v>318</v>
      </c>
      <c r="E228" s="11">
        <f>'IP-9 Part Fed'!E228+'IP-9 FAEISM'!E228+'IP-9 Rec Fisc'!E228+'IP-9 Fortamun'!E228+'IP-9 FAISM'!E228+'IP-9 Ramo 09'!E228+'IP-9 FAISM Rendimientos'!E229</f>
        <v>0</v>
      </c>
      <c r="F228" s="11">
        <f>'IP-9 Part Fed'!F228+'IP-9 FAEISM'!F228+'IP-9 Rec Fisc'!F228+'IP-9 Fortamun'!F228+'IP-9 FAISM'!F228+'IP-9 Ramo 09'!F228+'IP-9 FAISM Rendimientos'!F229</f>
        <v>0</v>
      </c>
      <c r="G228" s="11">
        <f>'IP-9 Part Fed'!G228+'IP-9 FAEISM'!G228+'IP-9 Rec Fisc'!G228+'IP-9 Fortamun'!G228+'IP-9 FAISM'!G228+'IP-9 Ramo 09'!G228+'IP-9 FAISM Rendimientos'!G229</f>
        <v>0</v>
      </c>
      <c r="H228" s="11">
        <f>'IP-9 Part Fed'!H228+'IP-9 FAEISM'!H228+'IP-9 Rec Fisc'!H228+'IP-9 Fortamun'!H228+'IP-9 FAISM'!H228+'IP-9 Ramo 09'!H228+'IP-9 FAISM Rendimientos'!H229</f>
        <v>0</v>
      </c>
      <c r="I228" s="11">
        <f>'IP-9 Part Fed'!I228+'IP-9 FAEISM'!I228+'IP-9 Rec Fisc'!I228+'IP-9 Fortamun'!I228+'IP-9 FAISM'!I228+'IP-9 Ramo 09'!I228+'IP-9 FAISM Rendimientos'!I229</f>
        <v>0</v>
      </c>
      <c r="J228" s="11">
        <f>'IP-9 Part Fed'!J228+'IP-9 FAEISM'!J228+'IP-9 Rec Fisc'!J228+'IP-9 Fortamun'!J228+'IP-9 FAISM'!J228+'IP-9 Ramo 09'!J228+'IP-9 FAISM Rendimientos'!J229</f>
        <v>0</v>
      </c>
    </row>
    <row r="229" spans="1:10" ht="12.75" customHeight="1" x14ac:dyDescent="0.3">
      <c r="A229" s="35"/>
      <c r="B229" s="18"/>
      <c r="C229" s="18"/>
      <c r="D229" s="3" t="s">
        <v>319</v>
      </c>
      <c r="E229" s="11">
        <f>'IP-9 Part Fed'!E229+'IP-9 FAEISM'!E229+'IP-9 Rec Fisc'!E229+'IP-9 Fortamun'!E229+'IP-9 FAISM'!E229+'IP-9 Ramo 09'!E229+'IP-9 FAISM Rendimientos'!E230</f>
        <v>0</v>
      </c>
      <c r="F229" s="11">
        <f>'IP-9 Part Fed'!F229+'IP-9 FAEISM'!F229+'IP-9 Rec Fisc'!F229+'IP-9 Fortamun'!F229+'IP-9 FAISM'!F229+'IP-9 Ramo 09'!F229+'IP-9 FAISM Rendimientos'!F230</f>
        <v>0</v>
      </c>
      <c r="G229" s="11">
        <f>'IP-9 Part Fed'!G229+'IP-9 FAEISM'!G229+'IP-9 Rec Fisc'!G229+'IP-9 Fortamun'!G229+'IP-9 FAISM'!G229+'IP-9 Ramo 09'!G229+'IP-9 FAISM Rendimientos'!G230</f>
        <v>0</v>
      </c>
      <c r="H229" s="11">
        <f>'IP-9 Part Fed'!H229+'IP-9 FAEISM'!H229+'IP-9 Rec Fisc'!H229+'IP-9 Fortamun'!H229+'IP-9 FAISM'!H229+'IP-9 Ramo 09'!H229+'IP-9 FAISM Rendimientos'!H230</f>
        <v>0</v>
      </c>
      <c r="I229" s="11">
        <f>'IP-9 Part Fed'!I229+'IP-9 FAEISM'!I229+'IP-9 Rec Fisc'!I229+'IP-9 Fortamun'!I229+'IP-9 FAISM'!I229+'IP-9 Ramo 09'!I229+'IP-9 FAISM Rendimientos'!I230</f>
        <v>0</v>
      </c>
      <c r="J229" s="11">
        <f>'IP-9 Part Fed'!J229+'IP-9 FAEISM'!J229+'IP-9 Rec Fisc'!J229+'IP-9 Fortamun'!J229+'IP-9 FAISM'!J229+'IP-9 Ramo 09'!J229+'IP-9 FAISM Rendimientos'!J230</f>
        <v>0</v>
      </c>
    </row>
    <row r="230" spans="1:10" ht="12.75" customHeight="1" x14ac:dyDescent="0.3">
      <c r="A230" s="35"/>
      <c r="B230" s="18"/>
      <c r="C230" s="18"/>
      <c r="D230" s="3" t="s">
        <v>184</v>
      </c>
      <c r="E230" s="11">
        <f>'IP-9 Part Fed'!E230+'IP-9 FAEISM'!E230+'IP-9 Rec Fisc'!E230+'IP-9 Fortamun'!E230+'IP-9 FAISM'!E230+'IP-9 Ramo 09'!E230+'IP-9 FAISM Rendimientos'!E231</f>
        <v>0</v>
      </c>
      <c r="F230" s="11">
        <f>'IP-9 Part Fed'!F230+'IP-9 FAEISM'!F230+'IP-9 Rec Fisc'!F230+'IP-9 Fortamun'!F230+'IP-9 FAISM'!F230+'IP-9 Ramo 09'!F230+'IP-9 FAISM Rendimientos'!F231</f>
        <v>0</v>
      </c>
      <c r="G230" s="11">
        <f>'IP-9 Part Fed'!G230+'IP-9 FAEISM'!G230+'IP-9 Rec Fisc'!G230+'IP-9 Fortamun'!G230+'IP-9 FAISM'!G230+'IP-9 Ramo 09'!G230+'IP-9 FAISM Rendimientos'!G231</f>
        <v>0</v>
      </c>
      <c r="H230" s="11">
        <f>'IP-9 Part Fed'!H230+'IP-9 FAEISM'!H230+'IP-9 Rec Fisc'!H230+'IP-9 Fortamun'!H230+'IP-9 FAISM'!H230+'IP-9 Ramo 09'!H230+'IP-9 FAISM Rendimientos'!H231</f>
        <v>0</v>
      </c>
      <c r="I230" s="11">
        <f>'IP-9 Part Fed'!I230+'IP-9 FAEISM'!I230+'IP-9 Rec Fisc'!I230+'IP-9 Fortamun'!I230+'IP-9 FAISM'!I230+'IP-9 Ramo 09'!I230+'IP-9 FAISM Rendimientos'!I231</f>
        <v>0</v>
      </c>
      <c r="J230" s="11">
        <f>'IP-9 Part Fed'!J230+'IP-9 FAEISM'!J230+'IP-9 Rec Fisc'!J230+'IP-9 Fortamun'!J230+'IP-9 FAISM'!J230+'IP-9 Ramo 09'!J230+'IP-9 FAISM Rendimientos'!J231</f>
        <v>0</v>
      </c>
    </row>
    <row r="231" spans="1:10" ht="12.75" customHeight="1" x14ac:dyDescent="0.3">
      <c r="A231" s="35"/>
      <c r="B231" s="18"/>
      <c r="C231" s="55" t="s">
        <v>142</v>
      </c>
      <c r="D231" s="28"/>
      <c r="E231" s="13">
        <f>'IP-9 Part Fed'!E231+'IP-9 FAEISM'!E231+'IP-9 Rec Fisc'!E231+'IP-9 Fortamun'!E231+'IP-9 FAISM'!E231+'IP-9 Ramo 09'!E231+'IP-9 FAISM Rendimientos'!E232</f>
        <v>41760</v>
      </c>
      <c r="F231" s="13">
        <f>'IP-9 Part Fed'!F231+'IP-9 FAEISM'!F231+'IP-9 Rec Fisc'!F231+'IP-9 Fortamun'!F231+'IP-9 FAISM'!F231+'IP-9 Ramo 09'!F231+'IP-9 FAISM Rendimientos'!F232</f>
        <v>0</v>
      </c>
      <c r="G231" s="13">
        <f t="shared" si="88"/>
        <v>41760</v>
      </c>
      <c r="H231" s="13">
        <f>'IP-9 Part Fed'!H231+'IP-9 FAEISM'!H231+'IP-9 Rec Fisc'!H231+'IP-9 Fortamun'!H231+'IP-9 FAISM'!H231+'IP-9 Ramo 09'!H231+'IP-9 FAISM Rendimientos'!H232</f>
        <v>0</v>
      </c>
      <c r="I231" s="13">
        <f>'IP-9 Part Fed'!I231+'IP-9 FAEISM'!I231+'IP-9 Rec Fisc'!I231+'IP-9 Fortamun'!I231+'IP-9 FAISM'!I231+'IP-9 Ramo 09'!I231+'IP-9 FAISM Rendimientos'!I232</f>
        <v>0</v>
      </c>
      <c r="J231" s="13">
        <f t="shared" si="80"/>
        <v>41760</v>
      </c>
    </row>
    <row r="232" spans="1:10" ht="12.75" customHeight="1" x14ac:dyDescent="0.3">
      <c r="A232" s="35"/>
      <c r="B232" s="18"/>
      <c r="C232" s="55" t="s">
        <v>143</v>
      </c>
      <c r="D232" s="28"/>
      <c r="E232" s="13">
        <f>+E233</f>
        <v>0</v>
      </c>
      <c r="F232" s="13">
        <f>+F233</f>
        <v>0</v>
      </c>
      <c r="G232" s="13">
        <f t="shared" si="88"/>
        <v>0</v>
      </c>
      <c r="H232" s="13">
        <f>+H233</f>
        <v>0</v>
      </c>
      <c r="I232" s="13">
        <f>+I233</f>
        <v>0</v>
      </c>
      <c r="J232" s="13">
        <f t="shared" si="80"/>
        <v>0</v>
      </c>
    </row>
    <row r="233" spans="1:10" ht="12.75" customHeight="1" x14ac:dyDescent="0.3">
      <c r="A233" s="35"/>
      <c r="B233" s="18"/>
      <c r="C233" s="60"/>
      <c r="D233" s="3" t="s">
        <v>320</v>
      </c>
      <c r="E233" s="11">
        <f>'IP-9 Part Fed'!E233+'IP-9 FAEISM'!E233+'IP-9 Rec Fisc'!E233+'IP-9 Fortamun'!E233+'IP-9 FAISM'!E233+'IP-9 Ramo 09'!E233+'IP-9 FAISM Rendimientos'!E234</f>
        <v>0</v>
      </c>
      <c r="F233" s="11">
        <f>'IP-9 Part Fed'!F233+'IP-9 FAEISM'!F233+'IP-9 Rec Fisc'!F233+'IP-9 Fortamun'!F233+'IP-9 FAISM'!F233+'IP-9 Ramo 09'!F233+'IP-9 FAISM Rendimientos'!F234</f>
        <v>0</v>
      </c>
      <c r="G233" s="11">
        <f t="shared" si="88"/>
        <v>0</v>
      </c>
      <c r="H233" s="11">
        <f>'IP-9 Part Fed'!H233+'IP-9 FAEISM'!H233+'IP-9 Rec Fisc'!H233+'IP-9 Fortamun'!H233+'IP-9 FAISM'!H233+'IP-9 Ramo 09'!H233+'IP-9 FAISM Rendimientos'!H234</f>
        <v>0</v>
      </c>
      <c r="I233" s="11">
        <f>'IP-9 Part Fed'!I233+'IP-9 FAEISM'!I233+'IP-9 Rec Fisc'!I233+'IP-9 Fortamun'!I233+'IP-9 FAISM'!I233+'IP-9 Ramo 09'!I233+'IP-9 FAISM Rendimientos'!I234</f>
        <v>0</v>
      </c>
      <c r="J233" s="11">
        <f t="shared" si="80"/>
        <v>0</v>
      </c>
    </row>
    <row r="234" spans="1:10" ht="12.75" customHeight="1" x14ac:dyDescent="0.3">
      <c r="A234" s="35"/>
      <c r="B234" s="46" t="s">
        <v>144</v>
      </c>
      <c r="C234" s="46"/>
      <c r="D234" s="47"/>
      <c r="E234" s="13">
        <f>+E235+E239+E240+E241</f>
        <v>35000</v>
      </c>
      <c r="F234" s="13">
        <f>+F235+F239+F240+F241</f>
        <v>0</v>
      </c>
      <c r="G234" s="13">
        <f t="shared" si="88"/>
        <v>35000</v>
      </c>
      <c r="H234" s="13">
        <f t="shared" ref="H234:I234" si="90">+H235+H239+H240+H241</f>
        <v>0</v>
      </c>
      <c r="I234" s="13">
        <f t="shared" si="90"/>
        <v>0</v>
      </c>
      <c r="J234" s="13">
        <f t="shared" si="80"/>
        <v>35000</v>
      </c>
    </row>
    <row r="235" spans="1:10" ht="12.75" customHeight="1" x14ac:dyDescent="0.3">
      <c r="A235" s="35"/>
      <c r="B235" s="12"/>
      <c r="C235" s="54" t="s">
        <v>145</v>
      </c>
      <c r="D235" s="26"/>
      <c r="E235" s="13">
        <f>SUM(E236:E238)</f>
        <v>35000</v>
      </c>
      <c r="F235" s="13">
        <f>SUM(F236:F238)</f>
        <v>0</v>
      </c>
      <c r="G235" s="13">
        <f>E235+F235</f>
        <v>35000</v>
      </c>
      <c r="H235" s="13">
        <f>SUM(H236:H238)</f>
        <v>0</v>
      </c>
      <c r="I235" s="13">
        <f>SUM(I236:I238)</f>
        <v>0</v>
      </c>
      <c r="J235" s="13">
        <f t="shared" si="80"/>
        <v>35000</v>
      </c>
    </row>
    <row r="236" spans="1:10" ht="12.75" customHeight="1" x14ac:dyDescent="0.3">
      <c r="A236" s="35"/>
      <c r="B236" s="12"/>
      <c r="C236" s="12"/>
      <c r="D236" s="10" t="s">
        <v>385</v>
      </c>
      <c r="E236" s="11">
        <f>'IP-9 Part Fed'!E236+'IP-9 FAEISM'!E236+'IP-9 Rec Fisc'!E236+'IP-9 Fortamun'!E236+'IP-9 FAISM'!E236+'IP-9 Ramo 09'!E236+'IP-9 FAISM Rendimientos'!E237</f>
        <v>0</v>
      </c>
      <c r="F236" s="11">
        <f>'IP-9 Part Fed'!F236+'IP-9 FAEISM'!F236+'IP-9 Rec Fisc'!F236+'IP-9 Fortamun'!F236+'IP-9 FAISM'!F236+'IP-9 Ramo 09'!F236+'IP-9 FAISM Rendimientos'!F237</f>
        <v>0</v>
      </c>
      <c r="G236" s="11">
        <f t="shared" si="88"/>
        <v>0</v>
      </c>
      <c r="H236" s="11">
        <f>'IP-9 Part Fed'!H236+'IP-9 FAEISM'!H236+'IP-9 Rec Fisc'!H236+'IP-9 Fortamun'!H236+'IP-9 FAISM'!H236+'IP-9 Ramo 09'!H236+'IP-9 FAISM Rendimientos'!H237</f>
        <v>0</v>
      </c>
      <c r="I236" s="11">
        <f>'IP-9 Part Fed'!I236+'IP-9 FAEISM'!I236+'IP-9 Rec Fisc'!I236+'IP-9 Fortamun'!I236+'IP-9 FAISM'!I236+'IP-9 Ramo 09'!I236+'IP-9 FAISM Rendimientos'!I237</f>
        <v>0</v>
      </c>
      <c r="J236" s="11">
        <f t="shared" si="80"/>
        <v>0</v>
      </c>
    </row>
    <row r="237" spans="1:10" ht="12.75" customHeight="1" x14ac:dyDescent="0.3">
      <c r="A237" s="35"/>
      <c r="B237" s="12"/>
      <c r="C237" s="12"/>
      <c r="D237" s="10" t="s">
        <v>322</v>
      </c>
      <c r="E237" s="11">
        <f>'IP-9 Part Fed'!E237+'IP-9 FAEISM'!E237+'IP-9 Rec Fisc'!E237+'IP-9 Fortamun'!E237+'IP-9 FAISM'!E237+'IP-9 Ramo 09'!E237+'IP-9 FAISM Rendimientos'!E238</f>
        <v>35000</v>
      </c>
      <c r="F237" s="11">
        <f>'IP-9 Part Fed'!F237+'IP-9 FAEISM'!F237+'IP-9 Rec Fisc'!F237+'IP-9 Fortamun'!F237+'IP-9 FAISM'!F237+'IP-9 Ramo 09'!F237+'IP-9 FAISM Rendimientos'!F238</f>
        <v>0</v>
      </c>
      <c r="G237" s="11">
        <f t="shared" si="88"/>
        <v>35000</v>
      </c>
      <c r="H237" s="11">
        <f>'IP-9 Part Fed'!H237+'IP-9 FAEISM'!H237+'IP-9 Rec Fisc'!H237+'IP-9 Fortamun'!H237+'IP-9 FAISM'!H237+'IP-9 Ramo 09'!H237+'IP-9 FAISM Rendimientos'!H238</f>
        <v>0</v>
      </c>
      <c r="I237" s="11">
        <f>'IP-9 Part Fed'!I237+'IP-9 FAEISM'!I237+'IP-9 Rec Fisc'!I237+'IP-9 Fortamun'!I237+'IP-9 FAISM'!I237+'IP-9 Ramo 09'!I237+'IP-9 FAISM Rendimientos'!I238</f>
        <v>0</v>
      </c>
      <c r="J237" s="11">
        <f t="shared" si="80"/>
        <v>35000</v>
      </c>
    </row>
    <row r="238" spans="1:10" ht="12.75" customHeight="1" x14ac:dyDescent="0.3">
      <c r="A238" s="35"/>
      <c r="B238" s="12"/>
      <c r="C238" s="12"/>
      <c r="D238" s="10" t="s">
        <v>321</v>
      </c>
      <c r="E238" s="11">
        <f>'IP-9 Part Fed'!E238+'IP-9 FAEISM'!E238+'IP-9 Rec Fisc'!E238+'IP-9 Fortamun'!E238+'IP-9 FAISM'!E238+'IP-9 Ramo 09'!E238+'IP-9 FAISM Rendimientos'!E239</f>
        <v>0</v>
      </c>
      <c r="F238" s="11">
        <f>'IP-9 Part Fed'!F238+'IP-9 FAEISM'!F238+'IP-9 Rec Fisc'!F238+'IP-9 Fortamun'!F238+'IP-9 FAISM'!F238+'IP-9 Ramo 09'!F238+'IP-9 FAISM Rendimientos'!F239</f>
        <v>0</v>
      </c>
      <c r="G238" s="11">
        <f t="shared" si="88"/>
        <v>0</v>
      </c>
      <c r="H238" s="11">
        <f>'IP-9 Part Fed'!H238+'IP-9 FAEISM'!H238+'IP-9 Rec Fisc'!H238+'IP-9 Fortamun'!H238+'IP-9 FAISM'!H238+'IP-9 Ramo 09'!H238+'IP-9 FAISM Rendimientos'!H239</f>
        <v>0</v>
      </c>
      <c r="I238" s="11">
        <f>'IP-9 Part Fed'!I238+'IP-9 FAEISM'!I238+'IP-9 Rec Fisc'!I238+'IP-9 Fortamun'!I238+'IP-9 FAISM'!I238+'IP-9 Ramo 09'!I238+'IP-9 FAISM Rendimientos'!I239</f>
        <v>0</v>
      </c>
      <c r="J238" s="11">
        <f t="shared" si="80"/>
        <v>0</v>
      </c>
    </row>
    <row r="239" spans="1:10" ht="12.75" customHeight="1" x14ac:dyDescent="0.3">
      <c r="A239" s="35"/>
      <c r="B239" s="12"/>
      <c r="C239" s="54" t="s">
        <v>146</v>
      </c>
      <c r="D239" s="26"/>
      <c r="E239" s="13">
        <v>0</v>
      </c>
      <c r="F239" s="13">
        <v>0</v>
      </c>
      <c r="G239" s="13">
        <f t="shared" si="88"/>
        <v>0</v>
      </c>
      <c r="H239" s="13">
        <v>0</v>
      </c>
      <c r="I239" s="13">
        <v>0</v>
      </c>
      <c r="J239" s="13">
        <f t="shared" si="80"/>
        <v>0</v>
      </c>
    </row>
    <row r="240" spans="1:10" x14ac:dyDescent="0.3">
      <c r="A240" s="35"/>
      <c r="B240" s="12"/>
      <c r="C240" s="54" t="s">
        <v>147</v>
      </c>
      <c r="D240" s="26"/>
      <c r="E240" s="13">
        <v>0</v>
      </c>
      <c r="F240" s="13">
        <v>0</v>
      </c>
      <c r="G240" s="13">
        <f t="shared" si="88"/>
        <v>0</v>
      </c>
      <c r="H240" s="13">
        <v>0</v>
      </c>
      <c r="I240" s="13">
        <v>0</v>
      </c>
      <c r="J240" s="13">
        <f t="shared" si="80"/>
        <v>0</v>
      </c>
    </row>
    <row r="241" spans="1:10" ht="12.75" customHeight="1" x14ac:dyDescent="0.3">
      <c r="A241" s="35"/>
      <c r="B241" s="12"/>
      <c r="C241" s="54" t="s">
        <v>148</v>
      </c>
      <c r="D241" s="26"/>
      <c r="E241" s="13">
        <f>E242</f>
        <v>0</v>
      </c>
      <c r="F241" s="13">
        <f>F242</f>
        <v>0</v>
      </c>
      <c r="G241" s="13">
        <f t="shared" si="88"/>
        <v>0</v>
      </c>
      <c r="H241" s="13">
        <f t="shared" ref="H241:I241" si="91">H242</f>
        <v>0</v>
      </c>
      <c r="I241" s="13">
        <f t="shared" si="91"/>
        <v>0</v>
      </c>
      <c r="J241" s="13">
        <f t="shared" si="80"/>
        <v>0</v>
      </c>
    </row>
    <row r="242" spans="1:10" ht="12.75" customHeight="1" x14ac:dyDescent="0.3">
      <c r="A242" s="35"/>
      <c r="B242" s="12"/>
      <c r="C242" s="12"/>
      <c r="D242" s="10" t="s">
        <v>270</v>
      </c>
      <c r="E242" s="11">
        <v>0</v>
      </c>
      <c r="F242" s="11">
        <v>0</v>
      </c>
      <c r="G242" s="11">
        <f t="shared" si="88"/>
        <v>0</v>
      </c>
      <c r="H242" s="11">
        <v>0</v>
      </c>
      <c r="I242" s="11">
        <v>0</v>
      </c>
      <c r="J242" s="11">
        <f t="shared" si="80"/>
        <v>0</v>
      </c>
    </row>
    <row r="243" spans="1:10" ht="12.75" customHeight="1" x14ac:dyDescent="0.3">
      <c r="A243" s="35"/>
      <c r="B243" s="46" t="s">
        <v>25</v>
      </c>
      <c r="C243" s="46"/>
      <c r="D243" s="47"/>
      <c r="E243" s="13">
        <f>+E244+E245+E247+E248+E250</f>
        <v>158500.96</v>
      </c>
      <c r="F243" s="13">
        <f>+F244+F245+F247+F248+F250</f>
        <v>0</v>
      </c>
      <c r="G243" s="13">
        <f t="shared" si="88"/>
        <v>158500.96</v>
      </c>
      <c r="H243" s="13">
        <f t="shared" ref="H243:I243" si="92">+H244+H245+H247+H248+H250</f>
        <v>60652.32</v>
      </c>
      <c r="I243" s="13">
        <f t="shared" si="92"/>
        <v>60652.32</v>
      </c>
      <c r="J243" s="13">
        <f t="shared" si="80"/>
        <v>97848.639999999985</v>
      </c>
    </row>
    <row r="244" spans="1:10" ht="12.75" customHeight="1" x14ac:dyDescent="0.3">
      <c r="A244" s="35"/>
      <c r="B244" s="12"/>
      <c r="C244" s="54" t="s">
        <v>149</v>
      </c>
      <c r="D244" s="26"/>
      <c r="E244" s="13">
        <v>0</v>
      </c>
      <c r="F244" s="13">
        <v>0</v>
      </c>
      <c r="G244" s="13">
        <f t="shared" si="88"/>
        <v>0</v>
      </c>
      <c r="H244" s="13">
        <v>0</v>
      </c>
      <c r="I244" s="13">
        <v>0</v>
      </c>
      <c r="J244" s="13">
        <f t="shared" si="80"/>
        <v>0</v>
      </c>
    </row>
    <row r="245" spans="1:10" ht="12.75" customHeight="1" x14ac:dyDescent="0.3">
      <c r="A245" s="35"/>
      <c r="B245" s="12"/>
      <c r="C245" s="54" t="s">
        <v>150</v>
      </c>
      <c r="D245" s="26"/>
      <c r="E245" s="13">
        <f>E246</f>
        <v>0</v>
      </c>
      <c r="F245" s="13">
        <f>F246</f>
        <v>0</v>
      </c>
      <c r="G245" s="13">
        <f t="shared" si="88"/>
        <v>0</v>
      </c>
      <c r="H245" s="13">
        <f t="shared" ref="H245:I245" si="93">H246</f>
        <v>0</v>
      </c>
      <c r="I245" s="13">
        <f t="shared" si="93"/>
        <v>0</v>
      </c>
      <c r="J245" s="13">
        <f t="shared" si="80"/>
        <v>0</v>
      </c>
    </row>
    <row r="246" spans="1:10" ht="12.75" customHeight="1" x14ac:dyDescent="0.3">
      <c r="A246" s="35"/>
      <c r="B246" s="12"/>
      <c r="C246" s="12"/>
      <c r="D246" s="10" t="s">
        <v>277</v>
      </c>
      <c r="E246" s="11">
        <f>'IP-9 Part Fed'!E246+'IP-9 FAEISM'!E246+'IP-9 Rec Fisc'!E246+'IP-9 Fortamun'!E246+'IP-9 FAISM'!E246+'IP-9 Ramo 09'!E246+'IP-9 FAISM Rendimientos'!E247</f>
        <v>0</v>
      </c>
      <c r="F246" s="11">
        <f>'IP-9 Part Fed'!F246+'IP-9 FAEISM'!F246+'IP-9 Rec Fisc'!F246+'IP-9 Fortamun'!F246+'IP-9 FAISM'!F246+'IP-9 Ramo 09'!F246+'IP-9 FAISM Rendimientos'!F247</f>
        <v>0</v>
      </c>
      <c r="G246" s="11">
        <f t="shared" si="88"/>
        <v>0</v>
      </c>
      <c r="H246" s="11">
        <f>'IP-9 Part Fed'!H246+'IP-9 FAEISM'!H246+'IP-9 Rec Fisc'!H246+'IP-9 Fortamun'!H246+'IP-9 FAISM'!H246+'IP-9 Ramo 09'!H246+'IP-9 FAISM Rendimientos'!H247</f>
        <v>0</v>
      </c>
      <c r="I246" s="11">
        <f>'IP-9 Part Fed'!I246+'IP-9 FAEISM'!I246+'IP-9 Rec Fisc'!I246+'IP-9 Fortamun'!I246+'IP-9 FAISM'!I246+'IP-9 Ramo 09'!I246+'IP-9 FAISM Rendimientos'!I247</f>
        <v>0</v>
      </c>
      <c r="J246" s="11">
        <f t="shared" si="80"/>
        <v>0</v>
      </c>
    </row>
    <row r="247" spans="1:10" ht="12.75" customHeight="1" x14ac:dyDescent="0.3">
      <c r="A247" s="35"/>
      <c r="B247" s="12"/>
      <c r="C247" s="54" t="s">
        <v>151</v>
      </c>
      <c r="D247" s="26"/>
      <c r="E247" s="13">
        <v>0</v>
      </c>
      <c r="F247" s="13">
        <v>0</v>
      </c>
      <c r="G247" s="13">
        <f t="shared" si="88"/>
        <v>0</v>
      </c>
      <c r="H247" s="13">
        <v>0</v>
      </c>
      <c r="I247" s="13">
        <v>0</v>
      </c>
      <c r="J247" s="13">
        <f t="shared" si="80"/>
        <v>0</v>
      </c>
    </row>
    <row r="248" spans="1:10" ht="12.75" customHeight="1" x14ac:dyDescent="0.3">
      <c r="A248" s="35"/>
      <c r="B248" s="12"/>
      <c r="C248" s="54" t="s">
        <v>152</v>
      </c>
      <c r="D248" s="26"/>
      <c r="E248" s="13">
        <f>+E249</f>
        <v>138500.96</v>
      </c>
      <c r="F248" s="13">
        <f>+F249</f>
        <v>0</v>
      </c>
      <c r="G248" s="13">
        <f t="shared" si="88"/>
        <v>138500.96</v>
      </c>
      <c r="H248" s="13">
        <f t="shared" ref="H248:I248" si="94">+H249</f>
        <v>50908.32</v>
      </c>
      <c r="I248" s="13">
        <f t="shared" si="94"/>
        <v>50908.32</v>
      </c>
      <c r="J248" s="13">
        <f t="shared" si="80"/>
        <v>87592.639999999985</v>
      </c>
    </row>
    <row r="249" spans="1:10" ht="12.75" customHeight="1" x14ac:dyDescent="0.3">
      <c r="A249" s="35"/>
      <c r="B249" s="12"/>
      <c r="C249" s="12"/>
      <c r="D249" s="10" t="s">
        <v>235</v>
      </c>
      <c r="E249" s="11">
        <f>'IP-9 Part Fed'!E249+'IP-9 FAEISM'!E249+'IP-9 Rec Fisc'!E249+'IP-9 Fortamun'!E249+'IP-9 FAISM'!E249+'IP-9 Ramo 09'!E249+'IP-9 FAISM Rendimientos'!E250</f>
        <v>138500.96</v>
      </c>
      <c r="F249" s="11">
        <f>'IP-9 Part Fed'!F249+'IP-9 FAEISM'!F249+'IP-9 Rec Fisc'!F249+'IP-9 Fortamun'!F249+'IP-9 FAISM'!F249+'IP-9 Ramo 09'!F249+'IP-9 FAISM Rendimientos'!F250</f>
        <v>0</v>
      </c>
      <c r="G249" s="11">
        <f t="shared" si="88"/>
        <v>138500.96</v>
      </c>
      <c r="H249" s="11">
        <f>'IP-9 Part Fed'!H249+'IP-9 FAEISM'!H249+'IP-9 Rec Fisc'!H249+'IP-9 Fortamun'!H249+'IP-9 FAISM'!H249+'IP-9 Ramo 09'!H249+'IP-9 FAISM Rendimientos'!H250</f>
        <v>50908.32</v>
      </c>
      <c r="I249" s="11">
        <f>'IP-9 Part Fed'!I249+'IP-9 FAEISM'!I249+'IP-9 Rec Fisc'!I249+'IP-9 Fortamun'!I249+'IP-9 FAISM'!I249+'IP-9 Ramo 09'!I249+'IP-9 FAISM Rendimientos'!I250</f>
        <v>50908.32</v>
      </c>
      <c r="J249" s="11">
        <f t="shared" si="80"/>
        <v>87592.639999999985</v>
      </c>
    </row>
    <row r="250" spans="1:10" ht="12.75" customHeight="1" x14ac:dyDescent="0.3">
      <c r="A250" s="35"/>
      <c r="B250" s="12"/>
      <c r="C250" s="54" t="s">
        <v>153</v>
      </c>
      <c r="D250" s="26"/>
      <c r="E250" s="13">
        <f>SUM(E251)</f>
        <v>20000</v>
      </c>
      <c r="F250" s="13">
        <f>SUM(F251)</f>
        <v>0</v>
      </c>
      <c r="G250" s="13">
        <f t="shared" si="88"/>
        <v>20000</v>
      </c>
      <c r="H250" s="13">
        <f>SUM(H251)</f>
        <v>9744</v>
      </c>
      <c r="I250" s="13">
        <f>SUM(I251)</f>
        <v>9744</v>
      </c>
      <c r="J250" s="13">
        <f t="shared" si="80"/>
        <v>10256</v>
      </c>
    </row>
    <row r="251" spans="1:10" ht="12.75" customHeight="1" x14ac:dyDescent="0.3">
      <c r="A251" s="35"/>
      <c r="B251" s="12"/>
      <c r="C251" s="12"/>
      <c r="D251" s="10" t="s">
        <v>295</v>
      </c>
      <c r="E251" s="11">
        <f>'IP-9 Part Fed'!E251+'IP-9 FAEISM'!E251+'IP-9 Rec Fisc'!E251+'IP-9 Fortamun'!E251+'IP-9 FAISM'!E251+'IP-9 Ramo 09'!E251+'IP-9 FAISM Rendimientos'!E252</f>
        <v>20000</v>
      </c>
      <c r="F251" s="11">
        <f>'IP-9 Part Fed'!F251+'IP-9 FAEISM'!F251+'IP-9 Rec Fisc'!F251+'IP-9 Fortamun'!F251+'IP-9 FAISM'!F251+'IP-9 Ramo 09'!F251+'IP-9 FAISM Rendimientos'!F252</f>
        <v>0</v>
      </c>
      <c r="G251" s="11">
        <f t="shared" ref="G251" si="95">E251+F251</f>
        <v>20000</v>
      </c>
      <c r="H251" s="11">
        <f>'IP-9 Part Fed'!H251+'IP-9 FAEISM'!H251+'IP-9 Rec Fisc'!H251+'IP-9 Fortamun'!H251+'IP-9 FAISM'!H251+'IP-9 Ramo 09'!H251+'IP-9 FAISM Rendimientos'!H252</f>
        <v>9744</v>
      </c>
      <c r="I251" s="11">
        <f>'IP-9 Part Fed'!I251+'IP-9 FAEISM'!I251+'IP-9 Rec Fisc'!I251+'IP-9 Fortamun'!I251+'IP-9 FAISM'!I251+'IP-9 Ramo 09'!I251+'IP-9 FAISM Rendimientos'!I252</f>
        <v>9744</v>
      </c>
      <c r="J251" s="11">
        <f t="shared" ref="J251" si="96">G251-H251</f>
        <v>10256</v>
      </c>
    </row>
    <row r="252" spans="1:10" ht="12.75" customHeight="1" x14ac:dyDescent="0.3">
      <c r="A252" s="35"/>
      <c r="B252" s="46" t="s">
        <v>220</v>
      </c>
      <c r="C252" s="46"/>
      <c r="D252" s="47"/>
      <c r="E252" s="13">
        <f>+E253+E255+E257</f>
        <v>927005.32000000007</v>
      </c>
      <c r="F252" s="13">
        <f>+F253+F255+F257</f>
        <v>0</v>
      </c>
      <c r="G252" s="13">
        <f t="shared" si="88"/>
        <v>927005.32000000007</v>
      </c>
      <c r="H252" s="13">
        <f>+H253+H255+H257</f>
        <v>473431.93000000005</v>
      </c>
      <c r="I252" s="13">
        <f>+I253+I255+I257</f>
        <v>473431.93000000005</v>
      </c>
      <c r="J252" s="13">
        <f t="shared" si="80"/>
        <v>453573.39</v>
      </c>
    </row>
    <row r="253" spans="1:10" ht="12.75" customHeight="1" x14ac:dyDescent="0.3">
      <c r="A253" s="35"/>
      <c r="B253" s="12"/>
      <c r="C253" s="54" t="s">
        <v>323</v>
      </c>
      <c r="D253" s="26"/>
      <c r="E253" s="13">
        <f>+E254</f>
        <v>248000</v>
      </c>
      <c r="F253" s="13">
        <f>+F254</f>
        <v>0</v>
      </c>
      <c r="G253" s="13">
        <f t="shared" ref="G253:G258" si="97">E253+F253</f>
        <v>248000</v>
      </c>
      <c r="H253" s="13">
        <f>+H254</f>
        <v>134900</v>
      </c>
      <c r="I253" s="13">
        <f>+I254</f>
        <v>134900</v>
      </c>
      <c r="J253" s="13">
        <f t="shared" ref="J253:J254" si="98">G253-H253</f>
        <v>113100</v>
      </c>
    </row>
    <row r="254" spans="1:10" ht="12.75" customHeight="1" x14ac:dyDescent="0.3">
      <c r="A254" s="35"/>
      <c r="B254" s="12"/>
      <c r="C254" s="12"/>
      <c r="D254" s="10" t="s">
        <v>323</v>
      </c>
      <c r="E254" s="11">
        <f>'IP-9 Part Fed'!E254+'IP-9 FAEISM'!E254+'IP-9 Rec Fisc'!E254+'IP-9 Fortamun'!E254+'IP-9 FAISM'!E254+'IP-9 Ramo 09'!E254+'IP-9 FAISM Rendimientos'!E255</f>
        <v>248000</v>
      </c>
      <c r="F254" s="11">
        <f>'IP-9 Part Fed'!F254+'IP-9 FAEISM'!F254+'IP-9 Rec Fisc'!F254+'IP-9 Fortamun'!F254+'IP-9 FAISM'!F254+'IP-9 Ramo 09'!F254+'IP-9 FAISM Rendimientos'!F255</f>
        <v>0</v>
      </c>
      <c r="G254" s="11">
        <f t="shared" si="97"/>
        <v>248000</v>
      </c>
      <c r="H254" s="11">
        <f>'IP-9 Part Fed'!H254+'IP-9 FAEISM'!H254+'IP-9 Rec Fisc'!H254+'IP-9 Fortamun'!H254+'IP-9 FAISM'!H254+'IP-9 Ramo 09'!H254+'IP-9 FAISM Rendimientos'!H255</f>
        <v>134900</v>
      </c>
      <c r="I254" s="11">
        <f>'IP-9 Part Fed'!I254+'IP-9 FAEISM'!I254+'IP-9 Rec Fisc'!I254+'IP-9 Fortamun'!I254+'IP-9 FAISM'!I254+'IP-9 Ramo 09'!I254+'IP-9 FAISM Rendimientos'!I255</f>
        <v>134900</v>
      </c>
      <c r="J254" s="11">
        <f t="shared" si="98"/>
        <v>113100</v>
      </c>
    </row>
    <row r="255" spans="1:10" ht="12.75" customHeight="1" x14ac:dyDescent="0.3">
      <c r="A255" s="35"/>
      <c r="B255" s="12"/>
      <c r="C255" s="54" t="s">
        <v>304</v>
      </c>
      <c r="D255" s="26"/>
      <c r="E255" s="13">
        <f>+E256</f>
        <v>590000</v>
      </c>
      <c r="F255" s="13">
        <f>+F256</f>
        <v>0</v>
      </c>
      <c r="G255" s="13">
        <f t="shared" si="88"/>
        <v>590000</v>
      </c>
      <c r="H255" s="13">
        <f>+H256</f>
        <v>312913.66000000003</v>
      </c>
      <c r="I255" s="13">
        <f>+I256</f>
        <v>312913.66000000003</v>
      </c>
      <c r="J255" s="13">
        <f t="shared" si="80"/>
        <v>277086.33999999997</v>
      </c>
    </row>
    <row r="256" spans="1:10" ht="12.75" customHeight="1" x14ac:dyDescent="0.3">
      <c r="A256" s="35"/>
      <c r="B256" s="12"/>
      <c r="C256" s="12"/>
      <c r="D256" s="10" t="s">
        <v>278</v>
      </c>
      <c r="E256" s="11">
        <f>'IP-9 Part Fed'!E256+'IP-9 FAEISM'!E256+'IP-9 Rec Fisc'!E256+'IP-9 Fortamun'!E256+'IP-9 FAISM'!E256+'IP-9 Ramo 09'!E256+'IP-9 FAISM Rendimientos'!E257</f>
        <v>590000</v>
      </c>
      <c r="F256" s="11">
        <f>'IP-9 Part Fed'!F256+'IP-9 FAEISM'!F256+'IP-9 Rec Fisc'!F256+'IP-9 Fortamun'!F256+'IP-9 FAISM'!F256+'IP-9 Ramo 09'!F256+'IP-9 FAISM Rendimientos'!F257</f>
        <v>0</v>
      </c>
      <c r="G256" s="11">
        <f t="shared" si="97"/>
        <v>590000</v>
      </c>
      <c r="H256" s="11">
        <f>'IP-9 Part Fed'!H256+'IP-9 FAEISM'!H256+'IP-9 Rec Fisc'!H256+'IP-9 Fortamun'!H256+'IP-9 FAISM'!H256+'IP-9 Ramo 09'!H256+'IP-9 FAISM Rendimientos'!H257</f>
        <v>312913.66000000003</v>
      </c>
      <c r="I256" s="11">
        <f>'IP-9 Part Fed'!I256+'IP-9 FAEISM'!I256+'IP-9 Rec Fisc'!I256+'IP-9 Fortamun'!I256+'IP-9 FAISM'!I256+'IP-9 Ramo 09'!I256+'IP-9 FAISM Rendimientos'!I257</f>
        <v>312913.66000000003</v>
      </c>
      <c r="J256" s="11">
        <f t="shared" si="80"/>
        <v>277086.33999999997</v>
      </c>
    </row>
    <row r="257" spans="1:10" ht="12.75" customHeight="1" x14ac:dyDescent="0.3">
      <c r="A257" s="35"/>
      <c r="B257" s="12"/>
      <c r="C257" s="54" t="s">
        <v>221</v>
      </c>
      <c r="D257" s="26"/>
      <c r="E257" s="13">
        <f>+E258</f>
        <v>89005.32</v>
      </c>
      <c r="F257" s="13">
        <f>+F258</f>
        <v>0</v>
      </c>
      <c r="G257" s="13">
        <f t="shared" si="88"/>
        <v>89005.32</v>
      </c>
      <c r="H257" s="13">
        <f t="shared" ref="H257:I257" si="99">+H258</f>
        <v>25618.27</v>
      </c>
      <c r="I257" s="13">
        <f t="shared" si="99"/>
        <v>25618.27</v>
      </c>
      <c r="J257" s="13">
        <f t="shared" si="80"/>
        <v>63387.05</v>
      </c>
    </row>
    <row r="258" spans="1:10" ht="12.75" customHeight="1" x14ac:dyDescent="0.3">
      <c r="A258" s="35"/>
      <c r="B258" s="12"/>
      <c r="C258" s="12"/>
      <c r="D258" s="10" t="s">
        <v>221</v>
      </c>
      <c r="E258" s="11">
        <f>'IP-9 Part Fed'!E258+'IP-9 FAEISM'!E258+'IP-9 Rec Fisc'!E258+'IP-9 Fortamun'!E258+'IP-9 FAISM'!E258+'IP-9 Ramo 09'!E258+'IP-9 FAISM Rendimientos'!E259</f>
        <v>89005.32</v>
      </c>
      <c r="F258" s="11">
        <f>'IP-9 Part Fed'!F258+'IP-9 FAEISM'!F258+'IP-9 Rec Fisc'!F258+'IP-9 Fortamun'!F258+'IP-9 FAISM'!F258+'IP-9 Ramo 09'!F258+'IP-9 FAISM Rendimientos'!F259</f>
        <v>0</v>
      </c>
      <c r="G258" s="11">
        <f t="shared" si="97"/>
        <v>89005.32</v>
      </c>
      <c r="H258" s="11">
        <f>'IP-9 Part Fed'!H258+'IP-9 FAEISM'!H258+'IP-9 Rec Fisc'!H258+'IP-9 Fortamun'!H258+'IP-9 FAISM'!H258+'IP-9 Ramo 09'!H258+'IP-9 FAISM Rendimientos'!H259</f>
        <v>25618.27</v>
      </c>
      <c r="I258" s="11">
        <f>'IP-9 Part Fed'!I258+'IP-9 FAEISM'!I258+'IP-9 Rec Fisc'!I258+'IP-9 Fortamun'!I258+'IP-9 FAISM'!I258+'IP-9 Ramo 09'!I258+'IP-9 FAISM Rendimientos'!I259</f>
        <v>25618.27</v>
      </c>
      <c r="J258" s="11">
        <f t="shared" si="80"/>
        <v>63387.05</v>
      </c>
    </row>
    <row r="259" spans="1:10" ht="12.75" customHeight="1" x14ac:dyDescent="0.3">
      <c r="A259" s="35"/>
      <c r="B259" s="46" t="s">
        <v>26</v>
      </c>
      <c r="C259" s="46"/>
      <c r="D259" s="47"/>
      <c r="E259" s="13">
        <f>+E260+E261+E267+E268++E273+E274+E278</f>
        <v>174752</v>
      </c>
      <c r="F259" s="13">
        <f>+F260+F261+F267+F268++F273+F274+F278</f>
        <v>0</v>
      </c>
      <c r="G259" s="13">
        <f t="shared" si="88"/>
        <v>174752</v>
      </c>
      <c r="H259" s="13">
        <f>+H260+H261+H267+H268++H273+H274+H278</f>
        <v>37496</v>
      </c>
      <c r="I259" s="13">
        <f>+I260+I261+I267+I268++I273+I274+I278</f>
        <v>37496</v>
      </c>
      <c r="J259" s="13">
        <f t="shared" si="80"/>
        <v>137256</v>
      </c>
    </row>
    <row r="260" spans="1:10" ht="12.75" customHeight="1" x14ac:dyDescent="0.3">
      <c r="A260" s="35"/>
      <c r="B260" s="12"/>
      <c r="C260" s="54" t="s">
        <v>154</v>
      </c>
      <c r="D260" s="26"/>
      <c r="E260" s="13">
        <v>0</v>
      </c>
      <c r="F260" s="13">
        <v>0</v>
      </c>
      <c r="G260" s="13">
        <f t="shared" si="88"/>
        <v>0</v>
      </c>
      <c r="H260" s="13">
        <v>0</v>
      </c>
      <c r="I260" s="13">
        <v>0</v>
      </c>
      <c r="J260" s="13">
        <f t="shared" si="80"/>
        <v>0</v>
      </c>
    </row>
    <row r="261" spans="1:10" ht="12.75" customHeight="1" x14ac:dyDescent="0.3">
      <c r="A261" s="35"/>
      <c r="B261" s="12"/>
      <c r="C261" s="54" t="s">
        <v>155</v>
      </c>
      <c r="D261" s="26"/>
      <c r="E261" s="13">
        <f>SUM(E262:E266)</f>
        <v>63688</v>
      </c>
      <c r="F261" s="13">
        <f>SUM(F262:F266)</f>
        <v>0</v>
      </c>
      <c r="G261" s="13">
        <f t="shared" si="88"/>
        <v>63688</v>
      </c>
      <c r="H261" s="13">
        <f>SUM(H262:H266)</f>
        <v>37496</v>
      </c>
      <c r="I261" s="13">
        <f>SUM(I262:I266)</f>
        <v>37496</v>
      </c>
      <c r="J261" s="13">
        <f t="shared" si="80"/>
        <v>26192</v>
      </c>
    </row>
    <row r="262" spans="1:10" ht="12.75" customHeight="1" x14ac:dyDescent="0.3">
      <c r="A262" s="35"/>
      <c r="B262" s="12"/>
      <c r="C262" s="12"/>
      <c r="D262" s="10" t="s">
        <v>236</v>
      </c>
      <c r="E262" s="11">
        <f>'IP-9 Part Fed'!E262+'IP-9 FAEISM'!E262+'IP-9 Rec Fisc'!E262+'IP-9 Fortamun'!E262+'IP-9 FAISM'!E262+'IP-9 Ramo 09'!E262+'IP-9 FAISM Rendimientos'!E263</f>
        <v>0</v>
      </c>
      <c r="F262" s="11">
        <f>'IP-9 Part Fed'!F262+'IP-9 FAEISM'!F262+'IP-9 Rec Fisc'!F262+'IP-9 Fortamun'!F262+'IP-9 FAISM'!F262+'IP-9 Ramo 09'!F262+'IP-9 FAISM Rendimientos'!F263</f>
        <v>0</v>
      </c>
      <c r="G262" s="11">
        <f t="shared" si="88"/>
        <v>0</v>
      </c>
      <c r="H262" s="11">
        <f>'IP-9 Part Fed'!H262+'IP-9 FAEISM'!H262+'IP-9 Rec Fisc'!H262+'IP-9 Fortamun'!H262+'IP-9 FAISM'!H262+'IP-9 Ramo 09'!H262+'IP-9 FAISM Rendimientos'!H263</f>
        <v>0</v>
      </c>
      <c r="I262" s="11">
        <f>'IP-9 Part Fed'!I262+'IP-9 FAEISM'!I262+'IP-9 Rec Fisc'!I262+'IP-9 Fortamun'!I262+'IP-9 FAISM'!I262+'IP-9 Ramo 09'!I262+'IP-9 FAISM Rendimientos'!I263</f>
        <v>0</v>
      </c>
      <c r="J262" s="11">
        <f t="shared" si="80"/>
        <v>0</v>
      </c>
    </row>
    <row r="263" spans="1:10" ht="12.75" customHeight="1" x14ac:dyDescent="0.3">
      <c r="A263" s="35"/>
      <c r="B263" s="12"/>
      <c r="C263" s="12"/>
      <c r="D263" s="10" t="s">
        <v>271</v>
      </c>
      <c r="E263" s="11">
        <f>'IP-9 Part Fed'!E263+'IP-9 FAEISM'!E263+'IP-9 Rec Fisc'!E263+'IP-9 Fortamun'!E263+'IP-9 FAISM'!E263+'IP-9 Ramo 09'!E263+'IP-9 FAISM Rendimientos'!E264</f>
        <v>0</v>
      </c>
      <c r="F263" s="11">
        <f>'IP-9 Part Fed'!F263+'IP-9 FAEISM'!F263+'IP-9 Rec Fisc'!F263+'IP-9 Fortamun'!F263+'IP-9 FAISM'!F263+'IP-9 Ramo 09'!F263+'IP-9 FAISM Rendimientos'!F264</f>
        <v>0</v>
      </c>
      <c r="G263" s="11">
        <f t="shared" si="88"/>
        <v>0</v>
      </c>
      <c r="H263" s="11">
        <f>'IP-9 Part Fed'!H263+'IP-9 FAEISM'!H263+'IP-9 Rec Fisc'!H263+'IP-9 Fortamun'!H263+'IP-9 FAISM'!H263+'IP-9 Ramo 09'!H263+'IP-9 FAISM Rendimientos'!H264</f>
        <v>0</v>
      </c>
      <c r="I263" s="11">
        <f>'IP-9 Part Fed'!I263+'IP-9 FAEISM'!I263+'IP-9 Rec Fisc'!I263+'IP-9 Fortamun'!I263+'IP-9 FAISM'!I263+'IP-9 Ramo 09'!I263+'IP-9 FAISM Rendimientos'!I264</f>
        <v>0</v>
      </c>
      <c r="J263" s="11">
        <f t="shared" si="80"/>
        <v>0</v>
      </c>
    </row>
    <row r="264" spans="1:10" ht="12.75" customHeight="1" x14ac:dyDescent="0.3">
      <c r="A264" s="35"/>
      <c r="B264" s="12"/>
      <c r="C264" s="12"/>
      <c r="D264" s="10" t="s">
        <v>237</v>
      </c>
      <c r="E264" s="11">
        <f>'IP-9 Part Fed'!E264+'IP-9 FAEISM'!E264+'IP-9 Rec Fisc'!E264+'IP-9 Fortamun'!E264+'IP-9 FAISM'!E264+'IP-9 Ramo 09'!E264+'IP-9 FAISM Rendimientos'!E265</f>
        <v>0</v>
      </c>
      <c r="F264" s="11">
        <f>'IP-9 Part Fed'!F264+'IP-9 FAEISM'!F264+'IP-9 Rec Fisc'!F264+'IP-9 Fortamun'!F264+'IP-9 FAISM'!F264+'IP-9 Ramo 09'!F264+'IP-9 FAISM Rendimientos'!F265</f>
        <v>0</v>
      </c>
      <c r="G264" s="11">
        <f t="shared" si="88"/>
        <v>0</v>
      </c>
      <c r="H264" s="11">
        <f>'IP-9 Part Fed'!H264+'IP-9 FAEISM'!H264+'IP-9 Rec Fisc'!H264+'IP-9 Fortamun'!H264+'IP-9 FAISM'!H264+'IP-9 Ramo 09'!H264+'IP-9 FAISM Rendimientos'!H265</f>
        <v>0</v>
      </c>
      <c r="I264" s="11">
        <f>'IP-9 Part Fed'!I264+'IP-9 FAEISM'!I264+'IP-9 Rec Fisc'!I264+'IP-9 Fortamun'!I264+'IP-9 FAISM'!I264+'IP-9 Ramo 09'!I264+'IP-9 FAISM Rendimientos'!I265</f>
        <v>0</v>
      </c>
      <c r="J264" s="11">
        <f t="shared" si="80"/>
        <v>0</v>
      </c>
    </row>
    <row r="265" spans="1:10" ht="12.75" customHeight="1" x14ac:dyDescent="0.3">
      <c r="A265" s="35"/>
      <c r="B265" s="12"/>
      <c r="C265" s="12"/>
      <c r="D265" s="10" t="s">
        <v>293</v>
      </c>
      <c r="E265" s="11">
        <f>'IP-9 Part Fed'!E265+'IP-9 FAEISM'!E265+'IP-9 Rec Fisc'!E265+'IP-9 Fortamun'!E265+'IP-9 FAISM'!E265+'IP-9 Ramo 09'!E265+'IP-9 FAISM Rendimientos'!E266</f>
        <v>0</v>
      </c>
      <c r="F265" s="11">
        <f>'IP-9 Part Fed'!F265+'IP-9 FAEISM'!F265+'IP-9 Rec Fisc'!F265+'IP-9 Fortamun'!F265+'IP-9 FAISM'!F265+'IP-9 Ramo 09'!F265+'IP-9 FAISM Rendimientos'!F266</f>
        <v>0</v>
      </c>
      <c r="G265" s="11">
        <f t="shared" si="88"/>
        <v>0</v>
      </c>
      <c r="H265" s="11">
        <f>'IP-9 Part Fed'!H265+'IP-9 FAEISM'!H265+'IP-9 Rec Fisc'!H265+'IP-9 Fortamun'!H265+'IP-9 FAISM'!H265+'IP-9 Ramo 09'!H265+'IP-9 FAISM Rendimientos'!H266</f>
        <v>0</v>
      </c>
      <c r="I265" s="11">
        <f>'IP-9 Part Fed'!I265+'IP-9 FAEISM'!I265+'IP-9 Rec Fisc'!I265+'IP-9 Fortamun'!I265+'IP-9 FAISM'!I265+'IP-9 Ramo 09'!I265+'IP-9 FAISM Rendimientos'!I266</f>
        <v>0</v>
      </c>
      <c r="J265" s="11">
        <f t="shared" si="80"/>
        <v>0</v>
      </c>
    </row>
    <row r="266" spans="1:10" ht="12.75" customHeight="1" x14ac:dyDescent="0.3">
      <c r="A266" s="35"/>
      <c r="B266" s="12"/>
      <c r="C266" s="12"/>
      <c r="D266" s="10" t="s">
        <v>238</v>
      </c>
      <c r="E266" s="11">
        <f>'IP-9 Part Fed'!E266+'IP-9 FAEISM'!E266+'IP-9 Rec Fisc'!E266+'IP-9 Fortamun'!E266+'IP-9 FAISM'!E266+'IP-9 Ramo 09'!E266+'IP-9 FAISM Rendimientos'!E267</f>
        <v>63688</v>
      </c>
      <c r="F266" s="11">
        <f>'IP-9 Part Fed'!F266+'IP-9 FAEISM'!F266+'IP-9 Rec Fisc'!F266+'IP-9 Fortamun'!F266+'IP-9 FAISM'!F266+'IP-9 Ramo 09'!F266+'IP-9 FAISM Rendimientos'!F267</f>
        <v>0</v>
      </c>
      <c r="G266" s="11">
        <f t="shared" si="88"/>
        <v>63688</v>
      </c>
      <c r="H266" s="11">
        <f>'IP-9 Part Fed'!H266+'IP-9 FAEISM'!H266+'IP-9 Rec Fisc'!H266+'IP-9 Fortamun'!H266+'IP-9 FAISM'!H266+'IP-9 Ramo 09'!H266+'IP-9 FAISM Rendimientos'!H267</f>
        <v>37496</v>
      </c>
      <c r="I266" s="11">
        <f>'IP-9 Part Fed'!I266+'IP-9 FAEISM'!I266+'IP-9 Rec Fisc'!I266+'IP-9 Fortamun'!I266+'IP-9 FAISM'!I266+'IP-9 Ramo 09'!I266+'IP-9 FAISM Rendimientos'!I267</f>
        <v>37496</v>
      </c>
      <c r="J266" s="11">
        <f t="shared" si="80"/>
        <v>26192</v>
      </c>
    </row>
    <row r="267" spans="1:10" ht="12.75" customHeight="1" x14ac:dyDescent="0.3">
      <c r="A267" s="35"/>
      <c r="B267" s="12"/>
      <c r="C267" s="54" t="s">
        <v>156</v>
      </c>
      <c r="D267" s="26"/>
      <c r="E267" s="13">
        <v>0</v>
      </c>
      <c r="F267" s="13">
        <v>0</v>
      </c>
      <c r="G267" s="13">
        <f t="shared" si="88"/>
        <v>0</v>
      </c>
      <c r="H267" s="13">
        <v>0</v>
      </c>
      <c r="I267" s="13">
        <v>0</v>
      </c>
      <c r="J267" s="13">
        <f t="shared" si="80"/>
        <v>0</v>
      </c>
    </row>
    <row r="268" spans="1:10" ht="12.75" customHeight="1" x14ac:dyDescent="0.3">
      <c r="A268" s="35"/>
      <c r="B268" s="12"/>
      <c r="C268" s="54" t="s">
        <v>157</v>
      </c>
      <c r="D268" s="26"/>
      <c r="E268" s="13">
        <f>SUM(E269:E272)</f>
        <v>0</v>
      </c>
      <c r="F268" s="13">
        <f>SUM(F269:F272)</f>
        <v>0</v>
      </c>
      <c r="G268" s="13">
        <f t="shared" si="88"/>
        <v>0</v>
      </c>
      <c r="H268" s="13">
        <f>SUM(H269:H272)</f>
        <v>0</v>
      </c>
      <c r="I268" s="13">
        <f>SUM(I269:I272)</f>
        <v>0</v>
      </c>
      <c r="J268" s="13">
        <f t="shared" si="80"/>
        <v>0</v>
      </c>
    </row>
    <row r="269" spans="1:10" ht="12.75" customHeight="1" x14ac:dyDescent="0.3">
      <c r="A269" s="35"/>
      <c r="B269" s="12"/>
      <c r="C269" s="12"/>
      <c r="D269" s="10" t="s">
        <v>157</v>
      </c>
      <c r="E269" s="11">
        <f>'IP-9 Part Fed'!E269+'IP-9 FAEISM'!E269+'IP-9 Rec Fisc'!E269+'IP-9 Fortamun'!E269+'IP-9 FAISM'!E269+'IP-9 Ramo 09'!E269+'IP-9 FAISM Rendimientos'!E270</f>
        <v>0</v>
      </c>
      <c r="F269" s="11">
        <f>'IP-9 Part Fed'!F269+'IP-9 FAEISM'!F269+'IP-9 Rec Fisc'!F269+'IP-9 Fortamun'!F269+'IP-9 FAISM'!F269+'IP-9 Ramo 09'!F269+'IP-9 FAISM Rendimientos'!F270</f>
        <v>0</v>
      </c>
      <c r="G269" s="11">
        <f t="shared" si="88"/>
        <v>0</v>
      </c>
      <c r="H269" s="11">
        <f>'IP-9 Part Fed'!H269+'IP-9 FAEISM'!H269+'IP-9 Rec Fisc'!H269+'IP-9 Fortamun'!H269+'IP-9 FAISM'!H269+'IP-9 Ramo 09'!H269+'IP-9 FAISM Rendimientos'!H270</f>
        <v>0</v>
      </c>
      <c r="I269" s="11">
        <f>'IP-9 Part Fed'!I269+'IP-9 FAEISM'!I269+'IP-9 Rec Fisc'!I269+'IP-9 Fortamun'!I269+'IP-9 FAISM'!I269+'IP-9 Ramo 09'!I269+'IP-9 FAISM Rendimientos'!I270</f>
        <v>0</v>
      </c>
      <c r="J269" s="11">
        <f t="shared" si="80"/>
        <v>0</v>
      </c>
    </row>
    <row r="270" spans="1:10" ht="12.75" customHeight="1" x14ac:dyDescent="0.3">
      <c r="A270" s="35"/>
      <c r="B270" s="12"/>
      <c r="C270" s="12"/>
      <c r="D270" s="10" t="s">
        <v>239</v>
      </c>
      <c r="E270" s="11">
        <f>'IP-9 Part Fed'!E270+'IP-9 FAEISM'!E270+'IP-9 Rec Fisc'!E270+'IP-9 Fortamun'!E270+'IP-9 FAISM'!E270+'IP-9 Ramo 09'!E270+'IP-9 FAISM Rendimientos'!E271</f>
        <v>0</v>
      </c>
      <c r="F270" s="11">
        <f>'IP-9 Part Fed'!F270+'IP-9 FAEISM'!F270+'IP-9 Rec Fisc'!F270+'IP-9 Fortamun'!F270+'IP-9 FAISM'!F270+'IP-9 Ramo 09'!F270+'IP-9 FAISM Rendimientos'!F271</f>
        <v>0</v>
      </c>
      <c r="G270" s="11">
        <f t="shared" si="88"/>
        <v>0</v>
      </c>
      <c r="H270" s="11">
        <f>'IP-9 Part Fed'!H270+'IP-9 FAEISM'!H270+'IP-9 Rec Fisc'!H270+'IP-9 Fortamun'!H270+'IP-9 FAISM'!H270+'IP-9 Ramo 09'!H270+'IP-9 FAISM Rendimientos'!H271</f>
        <v>0</v>
      </c>
      <c r="I270" s="11">
        <f>'IP-9 Part Fed'!I270+'IP-9 FAEISM'!I270+'IP-9 Rec Fisc'!I270+'IP-9 Fortamun'!I270+'IP-9 FAISM'!I270+'IP-9 Ramo 09'!I270+'IP-9 FAISM Rendimientos'!I271</f>
        <v>0</v>
      </c>
      <c r="J270" s="11">
        <f t="shared" si="80"/>
        <v>0</v>
      </c>
    </row>
    <row r="271" spans="1:10" ht="12.75" customHeight="1" x14ac:dyDescent="0.3">
      <c r="A271" s="35"/>
      <c r="B271" s="12"/>
      <c r="C271" s="12"/>
      <c r="D271" s="10" t="s">
        <v>240</v>
      </c>
      <c r="E271" s="11">
        <f>'IP-9 Part Fed'!E271+'IP-9 FAEISM'!E271+'IP-9 Rec Fisc'!E271+'IP-9 Fortamun'!E271+'IP-9 FAISM'!E271+'IP-9 Ramo 09'!E271+'IP-9 FAISM Rendimientos'!E272</f>
        <v>0</v>
      </c>
      <c r="F271" s="11">
        <f>'IP-9 Part Fed'!F271+'IP-9 FAEISM'!F271+'IP-9 Rec Fisc'!F271+'IP-9 Fortamun'!F271+'IP-9 FAISM'!F271+'IP-9 Ramo 09'!F271+'IP-9 FAISM Rendimientos'!F272</f>
        <v>0</v>
      </c>
      <c r="G271" s="11">
        <f t="shared" si="88"/>
        <v>0</v>
      </c>
      <c r="H271" s="11">
        <f>'IP-9 Part Fed'!H271+'IP-9 FAEISM'!H271+'IP-9 Rec Fisc'!H271+'IP-9 Fortamun'!H271+'IP-9 FAISM'!H271+'IP-9 Ramo 09'!H271+'IP-9 FAISM Rendimientos'!H272</f>
        <v>0</v>
      </c>
      <c r="I271" s="11">
        <f>'IP-9 Part Fed'!I271+'IP-9 FAEISM'!I271+'IP-9 Rec Fisc'!I271+'IP-9 Fortamun'!I271+'IP-9 FAISM'!I271+'IP-9 Ramo 09'!I271+'IP-9 FAISM Rendimientos'!I272</f>
        <v>0</v>
      </c>
      <c r="J271" s="11">
        <f t="shared" si="80"/>
        <v>0</v>
      </c>
    </row>
    <row r="272" spans="1:10" ht="12.75" customHeight="1" x14ac:dyDescent="0.3">
      <c r="A272" s="35"/>
      <c r="B272" s="12"/>
      <c r="C272" s="12"/>
      <c r="D272" s="10" t="s">
        <v>272</v>
      </c>
      <c r="E272" s="11">
        <f>'IP-9 Part Fed'!E272+'IP-9 FAEISM'!E272+'IP-9 Rec Fisc'!E272+'IP-9 Fortamun'!E272+'IP-9 FAISM'!E272+'IP-9 Ramo 09'!E272+'IP-9 FAISM Rendimientos'!E273</f>
        <v>0</v>
      </c>
      <c r="F272" s="11">
        <f>'IP-9 Part Fed'!F272+'IP-9 FAEISM'!F272+'IP-9 Rec Fisc'!F272+'IP-9 Fortamun'!F272+'IP-9 FAISM'!F272+'IP-9 Ramo 09'!F272+'IP-9 FAISM Rendimientos'!F273</f>
        <v>0</v>
      </c>
      <c r="G272" s="11">
        <f t="shared" si="88"/>
        <v>0</v>
      </c>
      <c r="H272" s="11">
        <f>'IP-9 Part Fed'!H272+'IP-9 FAEISM'!H272+'IP-9 Rec Fisc'!H272+'IP-9 Fortamun'!H272+'IP-9 FAISM'!H272+'IP-9 Ramo 09'!H272+'IP-9 FAISM Rendimientos'!H273</f>
        <v>0</v>
      </c>
      <c r="I272" s="11">
        <f>'IP-9 Part Fed'!I272+'IP-9 FAEISM'!I272+'IP-9 Rec Fisc'!I272+'IP-9 Fortamun'!I272+'IP-9 FAISM'!I272+'IP-9 Ramo 09'!I272+'IP-9 FAISM Rendimientos'!I273</f>
        <v>0</v>
      </c>
      <c r="J272" s="11">
        <f t="shared" si="80"/>
        <v>0</v>
      </c>
    </row>
    <row r="273" spans="1:10" ht="12.75" customHeight="1" x14ac:dyDescent="0.3">
      <c r="A273" s="35"/>
      <c r="B273" s="12"/>
      <c r="C273" s="54" t="s">
        <v>158</v>
      </c>
      <c r="D273" s="26"/>
      <c r="E273" s="13">
        <v>0</v>
      </c>
      <c r="F273" s="13">
        <v>0</v>
      </c>
      <c r="G273" s="13">
        <f t="shared" si="88"/>
        <v>0</v>
      </c>
      <c r="H273" s="13">
        <v>0</v>
      </c>
      <c r="I273" s="13">
        <v>0</v>
      </c>
      <c r="J273" s="13">
        <f t="shared" si="80"/>
        <v>0</v>
      </c>
    </row>
    <row r="274" spans="1:10" ht="25.5" customHeight="1" x14ac:dyDescent="0.3">
      <c r="A274" s="35"/>
      <c r="B274" s="12"/>
      <c r="C274" s="102" t="s">
        <v>159</v>
      </c>
      <c r="D274" s="103"/>
      <c r="E274" s="13">
        <f>SUM(E275:E277)</f>
        <v>111064</v>
      </c>
      <c r="F274" s="13">
        <f>SUM(F275:F277)</f>
        <v>0</v>
      </c>
      <c r="G274" s="13">
        <f t="shared" si="88"/>
        <v>111064</v>
      </c>
      <c r="H274" s="13">
        <f t="shared" ref="H274:I274" si="100">SUM(H275:H277)</f>
        <v>0</v>
      </c>
      <c r="I274" s="13">
        <f t="shared" si="100"/>
        <v>0</v>
      </c>
      <c r="J274" s="13">
        <f t="shared" si="80"/>
        <v>111064</v>
      </c>
    </row>
    <row r="275" spans="1:10" x14ac:dyDescent="0.3">
      <c r="A275" s="35"/>
      <c r="B275" s="12"/>
      <c r="C275" s="12"/>
      <c r="D275" s="10" t="s">
        <v>241</v>
      </c>
      <c r="E275" s="11">
        <f>'IP-9 Part Fed'!E275+'IP-9 FAEISM'!E275+'IP-9 Rec Fisc'!E275+'IP-9 Fortamun'!E275+'IP-9 FAISM'!E275+'IP-9 Ramo 09'!E275+'IP-9 FAISM Rendimientos'!E276</f>
        <v>111064</v>
      </c>
      <c r="F275" s="11">
        <f>'IP-9 Part Fed'!F275+'IP-9 FAEISM'!F275+'IP-9 Rec Fisc'!F275+'IP-9 Fortamun'!F275+'IP-9 FAISM'!F275+'IP-9 Ramo 09'!F275+'IP-9 FAISM Rendimientos'!F276</f>
        <v>0</v>
      </c>
      <c r="G275" s="11">
        <f t="shared" si="88"/>
        <v>111064</v>
      </c>
      <c r="H275" s="11">
        <f>'IP-9 Part Fed'!H275+'IP-9 FAEISM'!H275+'IP-9 Rec Fisc'!H275+'IP-9 Fortamun'!H275+'IP-9 FAISM'!H275+'IP-9 Ramo 09'!H275+'IP-9 FAISM Rendimientos'!H276</f>
        <v>0</v>
      </c>
      <c r="I275" s="11">
        <f>'IP-9 Part Fed'!I275+'IP-9 FAEISM'!I275+'IP-9 Rec Fisc'!I275+'IP-9 Fortamun'!I275+'IP-9 FAISM'!I275+'IP-9 Ramo 09'!I275+'IP-9 FAISM Rendimientos'!I276</f>
        <v>0</v>
      </c>
      <c r="J275" s="11">
        <f t="shared" si="80"/>
        <v>111064</v>
      </c>
    </row>
    <row r="276" spans="1:10" x14ac:dyDescent="0.3">
      <c r="A276" s="35"/>
      <c r="B276" s="12"/>
      <c r="C276" s="12"/>
      <c r="D276" s="10" t="s">
        <v>291</v>
      </c>
      <c r="E276" s="11">
        <f>'IP-9 Part Fed'!E276+'IP-9 FAEISM'!E276+'IP-9 Rec Fisc'!E276+'IP-9 Fortamun'!E276+'IP-9 FAISM'!E276+'IP-9 Ramo 09'!E276+'IP-9 FAISM Rendimientos'!E277</f>
        <v>0</v>
      </c>
      <c r="F276" s="11">
        <f>'IP-9 Part Fed'!F276+'IP-9 FAEISM'!F276+'IP-9 Rec Fisc'!F276+'IP-9 Fortamun'!F276+'IP-9 FAISM'!F276+'IP-9 Ramo 09'!F276+'IP-9 FAISM Rendimientos'!F277</f>
        <v>0</v>
      </c>
      <c r="G276" s="11">
        <f t="shared" si="88"/>
        <v>0</v>
      </c>
      <c r="H276" s="11">
        <f>'IP-9 Part Fed'!H276+'IP-9 FAEISM'!H276+'IP-9 Rec Fisc'!H276+'IP-9 Fortamun'!H276+'IP-9 FAISM'!H276+'IP-9 Ramo 09'!H276+'IP-9 FAISM Rendimientos'!H277</f>
        <v>0</v>
      </c>
      <c r="I276" s="11">
        <f>'IP-9 Part Fed'!I276+'IP-9 FAEISM'!I276+'IP-9 Rec Fisc'!I276+'IP-9 Fortamun'!I276+'IP-9 FAISM'!I276+'IP-9 Ramo 09'!I276+'IP-9 FAISM Rendimientos'!I277</f>
        <v>0</v>
      </c>
      <c r="J276" s="11">
        <f t="shared" si="80"/>
        <v>0</v>
      </c>
    </row>
    <row r="277" spans="1:10" x14ac:dyDescent="0.3">
      <c r="A277" s="35"/>
      <c r="B277" s="12"/>
      <c r="C277" s="12"/>
      <c r="D277" s="10" t="s">
        <v>290</v>
      </c>
      <c r="E277" s="11">
        <f>'IP-9 Part Fed'!E277+'IP-9 FAEISM'!E277+'IP-9 Rec Fisc'!E277+'IP-9 Fortamun'!E277+'IP-9 FAISM'!E277+'IP-9 Ramo 09'!E277+'IP-9 FAISM Rendimientos'!E278</f>
        <v>0</v>
      </c>
      <c r="F277" s="11">
        <f>'IP-9 Part Fed'!F277+'IP-9 FAEISM'!F277+'IP-9 Rec Fisc'!F277+'IP-9 Fortamun'!F277+'IP-9 FAISM'!F277+'IP-9 Ramo 09'!F277+'IP-9 FAISM Rendimientos'!F278</f>
        <v>0</v>
      </c>
      <c r="G277" s="11">
        <f t="shared" si="88"/>
        <v>0</v>
      </c>
      <c r="H277" s="11">
        <f>'IP-9 Part Fed'!H277+'IP-9 FAEISM'!H277+'IP-9 Rec Fisc'!H277+'IP-9 Fortamun'!H277+'IP-9 FAISM'!H277+'IP-9 Ramo 09'!H277+'IP-9 FAISM Rendimientos'!H278</f>
        <v>0</v>
      </c>
      <c r="I277" s="11">
        <f>'IP-9 Part Fed'!I277+'IP-9 FAEISM'!I277+'IP-9 Rec Fisc'!I277+'IP-9 Fortamun'!I277+'IP-9 FAISM'!I277+'IP-9 Ramo 09'!I277+'IP-9 FAISM Rendimientos'!I278</f>
        <v>0</v>
      </c>
      <c r="J277" s="11">
        <f t="shared" si="80"/>
        <v>0</v>
      </c>
    </row>
    <row r="278" spans="1:10" ht="12.75" customHeight="1" x14ac:dyDescent="0.3">
      <c r="A278" s="35"/>
      <c r="B278" s="12"/>
      <c r="C278" s="54" t="s">
        <v>160</v>
      </c>
      <c r="D278" s="26"/>
      <c r="E278" s="13">
        <f>SUM(E279:E283)</f>
        <v>0</v>
      </c>
      <c r="F278" s="13">
        <f>SUM(F279:F283)</f>
        <v>0</v>
      </c>
      <c r="G278" s="13">
        <f t="shared" si="88"/>
        <v>0</v>
      </c>
      <c r="H278" s="13">
        <f t="shared" ref="H278:I278" si="101">SUM(H279:H283)</f>
        <v>0</v>
      </c>
      <c r="I278" s="13">
        <f t="shared" si="101"/>
        <v>0</v>
      </c>
      <c r="J278" s="13">
        <f t="shared" si="80"/>
        <v>0</v>
      </c>
    </row>
    <row r="279" spans="1:10" ht="12.75" customHeight="1" x14ac:dyDescent="0.3">
      <c r="A279" s="35"/>
      <c r="B279" s="12"/>
      <c r="C279" s="12"/>
      <c r="D279" s="10" t="s">
        <v>242</v>
      </c>
      <c r="E279" s="11">
        <f>'IP-9 Part Fed'!E279+'IP-9 FAEISM'!E279+'IP-9 Rec Fisc'!E279+'IP-9 Fortamun'!E279+'IP-9 FAISM'!E279+'IP-9 Ramo 09'!E279+'IP-9 FAISM Rendimientos'!E280</f>
        <v>0</v>
      </c>
      <c r="F279" s="11">
        <f>'IP-9 Part Fed'!F279+'IP-9 FAEISM'!F279+'IP-9 Rec Fisc'!F279+'IP-9 Fortamun'!F279+'IP-9 FAISM'!F279+'IP-9 Ramo 09'!F279+'IP-9 FAISM Rendimientos'!F280</f>
        <v>0</v>
      </c>
      <c r="G279" s="11">
        <f t="shared" si="88"/>
        <v>0</v>
      </c>
      <c r="H279" s="11">
        <f>'IP-9 Part Fed'!H279+'IP-9 FAEISM'!H279+'IP-9 Rec Fisc'!H279+'IP-9 Fortamun'!H279+'IP-9 FAISM'!H279+'IP-9 Ramo 09'!H279+'IP-9 FAISM Rendimientos'!H280</f>
        <v>0</v>
      </c>
      <c r="I279" s="11">
        <f>'IP-9 Part Fed'!I279+'IP-9 FAEISM'!I279+'IP-9 Rec Fisc'!I279+'IP-9 Fortamun'!I279+'IP-9 FAISM'!I279+'IP-9 Ramo 09'!I279+'IP-9 FAISM Rendimientos'!I280</f>
        <v>0</v>
      </c>
      <c r="J279" s="11">
        <f t="shared" si="80"/>
        <v>0</v>
      </c>
    </row>
    <row r="280" spans="1:10" ht="12.75" customHeight="1" x14ac:dyDescent="0.3">
      <c r="A280" s="35"/>
      <c r="B280" s="12"/>
      <c r="C280" s="12"/>
      <c r="D280" s="10" t="s">
        <v>243</v>
      </c>
      <c r="E280" s="11">
        <f>'IP-9 Part Fed'!E280+'IP-9 FAEISM'!E280+'IP-9 Rec Fisc'!E280+'IP-9 Fortamun'!E280+'IP-9 FAISM'!E280+'IP-9 Ramo 09'!E280+'IP-9 FAISM Rendimientos'!E281</f>
        <v>0</v>
      </c>
      <c r="F280" s="11">
        <f>'IP-9 Part Fed'!F280+'IP-9 FAEISM'!F280+'IP-9 Rec Fisc'!F280+'IP-9 Fortamun'!F280+'IP-9 FAISM'!F280+'IP-9 Ramo 09'!F280+'IP-9 FAISM Rendimientos'!F281</f>
        <v>0</v>
      </c>
      <c r="G280" s="11">
        <f t="shared" si="88"/>
        <v>0</v>
      </c>
      <c r="H280" s="11">
        <f>'IP-9 Part Fed'!H280+'IP-9 FAEISM'!H280+'IP-9 Rec Fisc'!H280+'IP-9 Fortamun'!H280+'IP-9 FAISM'!H280+'IP-9 Ramo 09'!H280+'IP-9 FAISM Rendimientos'!H281</f>
        <v>0</v>
      </c>
      <c r="I280" s="11">
        <f>'IP-9 Part Fed'!I280+'IP-9 FAEISM'!I280+'IP-9 Rec Fisc'!I280+'IP-9 Fortamun'!I280+'IP-9 FAISM'!I280+'IP-9 Ramo 09'!I280+'IP-9 FAISM Rendimientos'!I281</f>
        <v>0</v>
      </c>
      <c r="J280" s="11">
        <f t="shared" si="80"/>
        <v>0</v>
      </c>
    </row>
    <row r="281" spans="1:10" ht="12.75" customHeight="1" x14ac:dyDescent="0.3">
      <c r="A281" s="35"/>
      <c r="B281" s="12"/>
      <c r="C281" s="12"/>
      <c r="D281" s="10" t="s">
        <v>244</v>
      </c>
      <c r="E281" s="11">
        <f>'IP-9 Part Fed'!E281+'IP-9 FAEISM'!E281+'IP-9 Rec Fisc'!E281+'IP-9 Fortamun'!E281+'IP-9 FAISM'!E281+'IP-9 Ramo 09'!E281+'IP-9 FAISM Rendimientos'!E282</f>
        <v>0</v>
      </c>
      <c r="F281" s="11">
        <f>'IP-9 Part Fed'!F281+'IP-9 FAEISM'!F281+'IP-9 Rec Fisc'!F281+'IP-9 Fortamun'!F281+'IP-9 FAISM'!F281+'IP-9 Ramo 09'!F281+'IP-9 FAISM Rendimientos'!F282</f>
        <v>0</v>
      </c>
      <c r="G281" s="11">
        <f t="shared" si="88"/>
        <v>0</v>
      </c>
      <c r="H281" s="11">
        <f>'IP-9 Part Fed'!H281+'IP-9 FAEISM'!H281+'IP-9 Rec Fisc'!H281+'IP-9 Fortamun'!H281+'IP-9 FAISM'!H281+'IP-9 Ramo 09'!H281+'IP-9 FAISM Rendimientos'!H282</f>
        <v>0</v>
      </c>
      <c r="I281" s="11">
        <f>'IP-9 Part Fed'!I281+'IP-9 FAEISM'!I281+'IP-9 Rec Fisc'!I281+'IP-9 Fortamun'!I281+'IP-9 FAISM'!I281+'IP-9 Ramo 09'!I281+'IP-9 FAISM Rendimientos'!I282</f>
        <v>0</v>
      </c>
      <c r="J281" s="11">
        <f t="shared" ref="J281:J342" si="102">G281-H281</f>
        <v>0</v>
      </c>
    </row>
    <row r="282" spans="1:10" ht="12.75" customHeight="1" x14ac:dyDescent="0.3">
      <c r="A282" s="35"/>
      <c r="B282" s="12"/>
      <c r="C282" s="12"/>
      <c r="D282" s="10" t="s">
        <v>282</v>
      </c>
      <c r="E282" s="11">
        <f>'IP-9 Part Fed'!E282+'IP-9 FAEISM'!E282+'IP-9 Rec Fisc'!E282+'IP-9 Fortamun'!E282+'IP-9 FAISM'!E282+'IP-9 Ramo 09'!E282+'IP-9 FAISM Rendimientos'!E283</f>
        <v>0</v>
      </c>
      <c r="F282" s="11">
        <f>'IP-9 Part Fed'!F282+'IP-9 FAEISM'!F282+'IP-9 Rec Fisc'!F282+'IP-9 Fortamun'!F282+'IP-9 FAISM'!F282+'IP-9 Ramo 09'!F282+'IP-9 FAISM Rendimientos'!F283</f>
        <v>0</v>
      </c>
      <c r="G282" s="11">
        <f t="shared" si="88"/>
        <v>0</v>
      </c>
      <c r="H282" s="11">
        <f>'IP-9 Part Fed'!H282+'IP-9 FAEISM'!H282+'IP-9 Rec Fisc'!H282+'IP-9 Fortamun'!H282+'IP-9 FAISM'!H282+'IP-9 Ramo 09'!H282+'IP-9 FAISM Rendimientos'!H283</f>
        <v>0</v>
      </c>
      <c r="I282" s="11">
        <f>'IP-9 Part Fed'!I282+'IP-9 FAEISM'!I282+'IP-9 Rec Fisc'!I282+'IP-9 Fortamun'!I282+'IP-9 FAISM'!I282+'IP-9 Ramo 09'!I282+'IP-9 FAISM Rendimientos'!I283</f>
        <v>0</v>
      </c>
      <c r="J282" s="11">
        <f t="shared" si="102"/>
        <v>0</v>
      </c>
    </row>
    <row r="283" spans="1:10" ht="12.75" customHeight="1" x14ac:dyDescent="0.3">
      <c r="A283" s="35"/>
      <c r="B283" s="12"/>
      <c r="C283" s="12"/>
      <c r="D283" s="10" t="s">
        <v>283</v>
      </c>
      <c r="E283" s="11">
        <f>'IP-9 Part Fed'!E283+'IP-9 FAEISM'!E283+'IP-9 Rec Fisc'!E283+'IP-9 Fortamun'!E283+'IP-9 FAISM'!E283+'IP-9 Ramo 09'!E283+'IP-9 FAISM Rendimientos'!E284</f>
        <v>0</v>
      </c>
      <c r="F283" s="11">
        <f>'IP-9 Part Fed'!F283+'IP-9 FAEISM'!F283+'IP-9 Rec Fisc'!F283+'IP-9 Fortamun'!F283+'IP-9 FAISM'!F283+'IP-9 Ramo 09'!F283+'IP-9 FAISM Rendimientos'!F284</f>
        <v>0</v>
      </c>
      <c r="G283" s="11">
        <f t="shared" si="88"/>
        <v>0</v>
      </c>
      <c r="H283" s="11">
        <f>'IP-9 Part Fed'!H283+'IP-9 FAEISM'!H283+'IP-9 Rec Fisc'!H283+'IP-9 Fortamun'!H283+'IP-9 FAISM'!H283+'IP-9 Ramo 09'!H283+'IP-9 FAISM Rendimientos'!H284</f>
        <v>0</v>
      </c>
      <c r="I283" s="11">
        <f>'IP-9 Part Fed'!I283+'IP-9 FAEISM'!I283+'IP-9 Rec Fisc'!I283+'IP-9 Fortamun'!I283+'IP-9 FAISM'!I283+'IP-9 Ramo 09'!I283+'IP-9 FAISM Rendimientos'!I284</f>
        <v>0</v>
      </c>
      <c r="J283" s="11">
        <f t="shared" si="102"/>
        <v>0</v>
      </c>
    </row>
    <row r="284" spans="1:10" ht="12.75" customHeight="1" x14ac:dyDescent="0.3">
      <c r="A284" s="45" t="s">
        <v>27</v>
      </c>
      <c r="B284" s="46"/>
      <c r="C284" s="46"/>
      <c r="D284" s="47"/>
      <c r="E284" s="13">
        <f>SUM(E285+E290+E303+E306)</f>
        <v>1240065.3999999999</v>
      </c>
      <c r="F284" s="13">
        <f>SUM(F285+F290+F303+F306)</f>
        <v>0</v>
      </c>
      <c r="G284" s="13">
        <f t="shared" si="88"/>
        <v>1240065.3999999999</v>
      </c>
      <c r="H284" s="13">
        <f>SUM(H285+H290+H303+H306)</f>
        <v>433895.63999999996</v>
      </c>
      <c r="I284" s="13">
        <f>SUM(I285+I290+I303+I306)</f>
        <v>433895.63999999996</v>
      </c>
      <c r="J284" s="13">
        <f t="shared" si="102"/>
        <v>806169.76</v>
      </c>
    </row>
    <row r="285" spans="1:10" ht="12.75" customHeight="1" x14ac:dyDescent="0.3">
      <c r="A285" s="35"/>
      <c r="B285" s="46" t="s">
        <v>28</v>
      </c>
      <c r="C285" s="46"/>
      <c r="D285" s="47"/>
      <c r="E285" s="13">
        <f>SUM(E286:E289)</f>
        <v>0</v>
      </c>
      <c r="F285" s="13">
        <f>SUM(F286:F289)</f>
        <v>0</v>
      </c>
      <c r="G285" s="13">
        <f t="shared" si="88"/>
        <v>0</v>
      </c>
      <c r="H285" s="13">
        <f t="shared" ref="H285:I285" si="103">SUM(H286:H289)</f>
        <v>0</v>
      </c>
      <c r="I285" s="13">
        <f t="shared" si="103"/>
        <v>0</v>
      </c>
      <c r="J285" s="13">
        <f t="shared" si="102"/>
        <v>0</v>
      </c>
    </row>
    <row r="286" spans="1:10" ht="12.75" customHeight="1" x14ac:dyDescent="0.3">
      <c r="A286" s="35"/>
      <c r="B286" s="12"/>
      <c r="C286" s="54" t="s">
        <v>161</v>
      </c>
      <c r="D286" s="26"/>
      <c r="E286" s="13">
        <v>0</v>
      </c>
      <c r="F286" s="13">
        <v>0</v>
      </c>
      <c r="G286" s="13">
        <f t="shared" si="88"/>
        <v>0</v>
      </c>
      <c r="H286" s="13">
        <v>0</v>
      </c>
      <c r="I286" s="13">
        <v>0</v>
      </c>
      <c r="J286" s="13">
        <f t="shared" si="102"/>
        <v>0</v>
      </c>
    </row>
    <row r="287" spans="1:10" ht="12.75" customHeight="1" x14ac:dyDescent="0.3">
      <c r="A287" s="35"/>
      <c r="B287" s="12"/>
      <c r="C287" s="54" t="s">
        <v>162</v>
      </c>
      <c r="D287" s="26"/>
      <c r="E287" s="13">
        <v>0</v>
      </c>
      <c r="F287" s="13">
        <v>0</v>
      </c>
      <c r="G287" s="13">
        <f t="shared" si="88"/>
        <v>0</v>
      </c>
      <c r="H287" s="13">
        <v>0</v>
      </c>
      <c r="I287" s="13">
        <v>0</v>
      </c>
      <c r="J287" s="13">
        <f t="shared" si="102"/>
        <v>0</v>
      </c>
    </row>
    <row r="288" spans="1:10" ht="12.75" customHeight="1" x14ac:dyDescent="0.3">
      <c r="A288" s="35"/>
      <c r="B288" s="12"/>
      <c r="C288" s="54" t="s">
        <v>163</v>
      </c>
      <c r="D288" s="26"/>
      <c r="E288" s="13">
        <v>0</v>
      </c>
      <c r="F288" s="13">
        <v>0</v>
      </c>
      <c r="G288" s="13">
        <f t="shared" si="88"/>
        <v>0</v>
      </c>
      <c r="H288" s="13">
        <v>0</v>
      </c>
      <c r="I288" s="13">
        <v>0</v>
      </c>
      <c r="J288" s="13">
        <f t="shared" si="102"/>
        <v>0</v>
      </c>
    </row>
    <row r="289" spans="1:10" ht="12.75" customHeight="1" x14ac:dyDescent="0.3">
      <c r="A289" s="35"/>
      <c r="B289" s="12"/>
      <c r="C289" s="54" t="s">
        <v>164</v>
      </c>
      <c r="D289" s="26"/>
      <c r="E289" s="13">
        <v>0</v>
      </c>
      <c r="F289" s="13">
        <v>0</v>
      </c>
      <c r="G289" s="13">
        <f t="shared" si="88"/>
        <v>0</v>
      </c>
      <c r="H289" s="13">
        <v>0</v>
      </c>
      <c r="I289" s="13">
        <v>0</v>
      </c>
      <c r="J289" s="13">
        <f t="shared" si="102"/>
        <v>0</v>
      </c>
    </row>
    <row r="290" spans="1:10" ht="12.75" customHeight="1" x14ac:dyDescent="0.3">
      <c r="A290" s="35"/>
      <c r="B290" s="46" t="s">
        <v>29</v>
      </c>
      <c r="C290" s="46"/>
      <c r="D290" s="47"/>
      <c r="E290" s="13">
        <f>+E291+E297+E298+E300+E301+E302</f>
        <v>1240065.3999999999</v>
      </c>
      <c r="F290" s="13">
        <f>+F291+F297+F298+F300+F301+F302</f>
        <v>0</v>
      </c>
      <c r="G290" s="13">
        <f t="shared" si="88"/>
        <v>1240065.3999999999</v>
      </c>
      <c r="H290" s="13">
        <f>+H291+H297+H298+H300+H301+H302</f>
        <v>433895.63999999996</v>
      </c>
      <c r="I290" s="13">
        <f>+I291+I297+I298+I300+I301+I302</f>
        <v>433895.63999999996</v>
      </c>
      <c r="J290" s="13">
        <f t="shared" si="102"/>
        <v>806169.76</v>
      </c>
    </row>
    <row r="291" spans="1:10" ht="12.75" customHeight="1" x14ac:dyDescent="0.3">
      <c r="A291" s="35"/>
      <c r="B291" s="12"/>
      <c r="C291" s="54" t="s">
        <v>165</v>
      </c>
      <c r="D291" s="26"/>
      <c r="E291" s="13">
        <f>SUM(E292:E296)</f>
        <v>1172065.3999999999</v>
      </c>
      <c r="F291" s="13">
        <f>SUM(F292:F296)</f>
        <v>0</v>
      </c>
      <c r="G291" s="13">
        <f t="shared" si="88"/>
        <v>1172065.3999999999</v>
      </c>
      <c r="H291" s="13">
        <f>SUM(H292:H296)</f>
        <v>412912.63999999996</v>
      </c>
      <c r="I291" s="13">
        <f>SUM(I292:I296)</f>
        <v>412912.63999999996</v>
      </c>
      <c r="J291" s="13">
        <f t="shared" si="102"/>
        <v>759152.76</v>
      </c>
    </row>
    <row r="292" spans="1:10" ht="12.75" customHeight="1" x14ac:dyDescent="0.3">
      <c r="A292" s="35"/>
      <c r="B292" s="12"/>
      <c r="C292" s="12"/>
      <c r="D292" s="10" t="s">
        <v>386</v>
      </c>
      <c r="E292" s="11">
        <f>'IP-9 Part Fed'!E292+'IP-9 FAEISM'!E292+'IP-9 Rec Fisc'!E292+'IP-9 Fortamun'!E292+'IP-9 FAISM'!E292+'IP-9 Ramo 09'!E292+'IP-9 FAISM Rendimientos'!E293</f>
        <v>200000</v>
      </c>
      <c r="F292" s="11">
        <f>'IP-9 Part Fed'!F292+'IP-9 FAEISM'!F292+'IP-9 Rec Fisc'!F292+'IP-9 Fortamun'!F292+'IP-9 FAISM'!F292+'IP-9 Ramo 09'!F292+'IP-9 FAISM Rendimientos'!F293</f>
        <v>0</v>
      </c>
      <c r="G292" s="11">
        <f t="shared" si="88"/>
        <v>200000</v>
      </c>
      <c r="H292" s="11">
        <f>'IP-9 Part Fed'!H292+'IP-9 FAEISM'!H292+'IP-9 Rec Fisc'!H292+'IP-9 Fortamun'!H292+'IP-9 FAISM'!H292+'IP-9 Ramo 09'!H292+'IP-9 FAISM Rendimientos'!H293</f>
        <v>64844.17</v>
      </c>
      <c r="I292" s="11">
        <f>'IP-9 Part Fed'!I292+'IP-9 FAEISM'!I292+'IP-9 Rec Fisc'!I292+'IP-9 Fortamun'!I292+'IP-9 FAISM'!I292+'IP-9 Ramo 09'!I292+'IP-9 FAISM Rendimientos'!I293</f>
        <v>64844.17</v>
      </c>
      <c r="J292" s="11">
        <f t="shared" si="102"/>
        <v>135155.83000000002</v>
      </c>
    </row>
    <row r="293" spans="1:10" ht="12.75" customHeight="1" x14ac:dyDescent="0.3">
      <c r="A293" s="35"/>
      <c r="B293" s="12"/>
      <c r="C293" s="12"/>
      <c r="D293" s="10" t="s">
        <v>245</v>
      </c>
      <c r="E293" s="11">
        <f>'IP-9 Part Fed'!E293+'IP-9 FAEISM'!E293+'IP-9 Rec Fisc'!E293+'IP-9 Fortamun'!E293+'IP-9 FAISM'!E293+'IP-9 Ramo 09'!E293+'IP-9 FAISM Rendimientos'!E294</f>
        <v>123940</v>
      </c>
      <c r="F293" s="11">
        <f>'IP-9 Part Fed'!F293+'IP-9 FAEISM'!F293+'IP-9 Rec Fisc'!F293+'IP-9 Fortamun'!F293+'IP-9 FAISM'!F293+'IP-9 Ramo 09'!F293+'IP-9 FAISM Rendimientos'!F294</f>
        <v>0</v>
      </c>
      <c r="G293" s="11">
        <f t="shared" si="88"/>
        <v>123940</v>
      </c>
      <c r="H293" s="11">
        <f>'IP-9 Part Fed'!H293+'IP-9 FAEISM'!H293+'IP-9 Rec Fisc'!H293+'IP-9 Fortamun'!H293+'IP-9 FAISM'!H293+'IP-9 Ramo 09'!H293+'IP-9 FAISM Rendimientos'!H294</f>
        <v>42560</v>
      </c>
      <c r="I293" s="11">
        <f>'IP-9 Part Fed'!I293+'IP-9 FAEISM'!I293+'IP-9 Rec Fisc'!I293+'IP-9 Fortamun'!I293+'IP-9 FAISM'!I293+'IP-9 Ramo 09'!I293+'IP-9 FAISM Rendimientos'!I294</f>
        <v>42560</v>
      </c>
      <c r="J293" s="11">
        <f t="shared" si="102"/>
        <v>81380</v>
      </c>
    </row>
    <row r="294" spans="1:10" x14ac:dyDescent="0.3">
      <c r="A294" s="35"/>
      <c r="B294" s="12"/>
      <c r="C294" s="12"/>
      <c r="D294" s="10" t="s">
        <v>273</v>
      </c>
      <c r="E294" s="11">
        <f>'IP-9 Part Fed'!E294+'IP-9 FAEISM'!E294+'IP-9 Rec Fisc'!E294+'IP-9 Fortamun'!E294+'IP-9 FAISM'!E294+'IP-9 Ramo 09'!E294+'IP-9 FAISM Rendimientos'!E295</f>
        <v>100000</v>
      </c>
      <c r="F294" s="11">
        <f>'IP-9 Part Fed'!F294+'IP-9 FAEISM'!F294+'IP-9 Rec Fisc'!F294+'IP-9 Fortamun'!F294+'IP-9 FAISM'!F294+'IP-9 Ramo 09'!F294+'IP-9 FAISM Rendimientos'!F295</f>
        <v>0</v>
      </c>
      <c r="G294" s="11">
        <f t="shared" si="88"/>
        <v>100000</v>
      </c>
      <c r="H294" s="11">
        <f>'IP-9 Part Fed'!H294+'IP-9 FAEISM'!H294+'IP-9 Rec Fisc'!H294+'IP-9 Fortamun'!H294+'IP-9 FAISM'!H294+'IP-9 Ramo 09'!H294+'IP-9 FAISM Rendimientos'!H295</f>
        <v>40000</v>
      </c>
      <c r="I294" s="11">
        <f>'IP-9 Part Fed'!I294+'IP-9 FAEISM'!I294+'IP-9 Rec Fisc'!I294+'IP-9 Fortamun'!I294+'IP-9 FAISM'!I294+'IP-9 Ramo 09'!I294+'IP-9 FAISM Rendimientos'!I295</f>
        <v>40000</v>
      </c>
      <c r="J294" s="11">
        <f t="shared" si="102"/>
        <v>60000</v>
      </c>
    </row>
    <row r="295" spans="1:10" ht="12.75" customHeight="1" x14ac:dyDescent="0.3">
      <c r="A295" s="35"/>
      <c r="B295" s="12"/>
      <c r="C295" s="12"/>
      <c r="D295" s="10" t="s">
        <v>324</v>
      </c>
      <c r="E295" s="11">
        <f>'IP-9 Part Fed'!E295+'IP-9 FAEISM'!E295+'IP-9 Rec Fisc'!E295+'IP-9 Fortamun'!E295+'IP-9 FAISM'!E295+'IP-9 Ramo 09'!E295+'IP-9 FAISM Rendimientos'!E296</f>
        <v>0</v>
      </c>
      <c r="F295" s="11">
        <f>'IP-9 Part Fed'!F295+'IP-9 FAEISM'!F295+'IP-9 Rec Fisc'!F295+'IP-9 Fortamun'!F295+'IP-9 FAISM'!F295+'IP-9 Ramo 09'!F295+'IP-9 FAISM Rendimientos'!F296</f>
        <v>0</v>
      </c>
      <c r="G295" s="11">
        <f>E295+F295</f>
        <v>0</v>
      </c>
      <c r="H295" s="11">
        <f>'IP-9 Part Fed'!H295+'IP-9 FAEISM'!H295+'IP-9 Rec Fisc'!H295+'IP-9 Fortamun'!H295+'IP-9 FAISM'!H295+'IP-9 Ramo 09'!H295+'IP-9 FAISM Rendimientos'!H296</f>
        <v>0</v>
      </c>
      <c r="I295" s="11">
        <f>'IP-9 Part Fed'!I295+'IP-9 FAEISM'!I295+'IP-9 Rec Fisc'!I295+'IP-9 Fortamun'!I295+'IP-9 FAISM'!I295+'IP-9 Ramo 09'!I295+'IP-9 FAISM Rendimientos'!I296</f>
        <v>0</v>
      </c>
      <c r="J295" s="11">
        <f>G295-H295</f>
        <v>0</v>
      </c>
    </row>
    <row r="296" spans="1:10" ht="12.75" customHeight="1" x14ac:dyDescent="0.3">
      <c r="A296" s="35"/>
      <c r="B296" s="12"/>
      <c r="C296" s="12"/>
      <c r="D296" s="10" t="s">
        <v>272</v>
      </c>
      <c r="E296" s="11">
        <f>'IP-9 Part Fed'!E296+'IP-9 FAEISM'!E296+'IP-9 Rec Fisc'!E296+'IP-9 Fortamun'!E296+'IP-9 FAISM'!E296+'IP-9 Ramo 09'!E296+'IP-9 FAISM Rendimientos'!E297</f>
        <v>748125.4</v>
      </c>
      <c r="F296" s="11">
        <f>'IP-9 Part Fed'!F296+'IP-9 FAEISM'!F296+'IP-9 Rec Fisc'!F296+'IP-9 Fortamun'!F296+'IP-9 FAISM'!F296+'IP-9 Ramo 09'!F296+'IP-9 FAISM Rendimientos'!F297</f>
        <v>0</v>
      </c>
      <c r="G296" s="11">
        <f t="shared" si="88"/>
        <v>748125.4</v>
      </c>
      <c r="H296" s="11">
        <f>'IP-9 Part Fed'!H296+'IP-9 FAEISM'!H296+'IP-9 Rec Fisc'!H296+'IP-9 Fortamun'!H296+'IP-9 FAISM'!H296+'IP-9 Ramo 09'!H296+'IP-9 FAISM Rendimientos'!H297</f>
        <v>265508.46999999997</v>
      </c>
      <c r="I296" s="11">
        <f>'IP-9 Part Fed'!I296+'IP-9 FAEISM'!I296+'IP-9 Rec Fisc'!I296+'IP-9 Fortamun'!I296+'IP-9 FAISM'!I296+'IP-9 Ramo 09'!I296+'IP-9 FAISM Rendimientos'!I297</f>
        <v>265508.46999999997</v>
      </c>
      <c r="J296" s="11">
        <f t="shared" si="102"/>
        <v>482616.93000000005</v>
      </c>
    </row>
    <row r="297" spans="1:10" ht="12.75" customHeight="1" x14ac:dyDescent="0.3">
      <c r="A297" s="35"/>
      <c r="B297" s="12"/>
      <c r="C297" s="54" t="s">
        <v>166</v>
      </c>
      <c r="D297" s="26"/>
      <c r="E297" s="13">
        <v>0</v>
      </c>
      <c r="F297" s="13">
        <v>0</v>
      </c>
      <c r="G297" s="13">
        <f t="shared" si="88"/>
        <v>0</v>
      </c>
      <c r="H297" s="13">
        <v>0</v>
      </c>
      <c r="I297" s="13">
        <v>0</v>
      </c>
      <c r="J297" s="13">
        <f t="shared" si="102"/>
        <v>0</v>
      </c>
    </row>
    <row r="298" spans="1:10" ht="12.75" customHeight="1" x14ac:dyDescent="0.3">
      <c r="A298" s="35"/>
      <c r="B298" s="12"/>
      <c r="C298" s="54" t="s">
        <v>167</v>
      </c>
      <c r="D298" s="26"/>
      <c r="E298" s="13">
        <f>+E299</f>
        <v>68000</v>
      </c>
      <c r="F298" s="13">
        <f>+F299</f>
        <v>0</v>
      </c>
      <c r="G298" s="13">
        <f t="shared" si="88"/>
        <v>68000</v>
      </c>
      <c r="H298" s="13">
        <f t="shared" ref="H298:I298" si="104">+H299</f>
        <v>20983</v>
      </c>
      <c r="I298" s="13">
        <f t="shared" si="104"/>
        <v>20983</v>
      </c>
      <c r="J298" s="13">
        <f t="shared" si="102"/>
        <v>47017</v>
      </c>
    </row>
    <row r="299" spans="1:10" ht="12.75" customHeight="1" x14ac:dyDescent="0.3">
      <c r="A299" s="35"/>
      <c r="B299" s="12"/>
      <c r="C299" s="12"/>
      <c r="D299" s="10" t="s">
        <v>167</v>
      </c>
      <c r="E299" s="11">
        <f>'IP-9 Part Fed'!E299+'IP-9 FAEISM'!E299+'IP-9 Rec Fisc'!E299+'IP-9 Fortamun'!E299+'IP-9 FAISM'!E299+'IP-9 Ramo 09'!E299+'IP-9 FAISM Rendimientos'!E300</f>
        <v>68000</v>
      </c>
      <c r="F299" s="11">
        <f>'IP-9 Part Fed'!F299+'IP-9 FAEISM'!F299+'IP-9 Rec Fisc'!F299+'IP-9 Fortamun'!F299+'IP-9 FAISM'!F299+'IP-9 Ramo 09'!F299+'IP-9 FAISM Rendimientos'!F300</f>
        <v>0</v>
      </c>
      <c r="G299" s="11">
        <f t="shared" si="88"/>
        <v>68000</v>
      </c>
      <c r="H299" s="11">
        <f>'IP-9 Part Fed'!H299+'IP-9 FAEISM'!H299+'IP-9 Rec Fisc'!H299+'IP-9 Fortamun'!H299+'IP-9 FAISM'!H299+'IP-9 Ramo 09'!H299+'IP-9 FAISM Rendimientos'!H300</f>
        <v>20983</v>
      </c>
      <c r="I299" s="11">
        <f>'IP-9 Part Fed'!I299+'IP-9 FAEISM'!I299+'IP-9 Rec Fisc'!I299+'IP-9 Fortamun'!I299+'IP-9 FAISM'!I299+'IP-9 Ramo 09'!I299+'IP-9 FAISM Rendimientos'!I300</f>
        <v>20983</v>
      </c>
      <c r="J299" s="11">
        <f t="shared" si="102"/>
        <v>47017</v>
      </c>
    </row>
    <row r="300" spans="1:10" ht="12.75" customHeight="1" x14ac:dyDescent="0.3">
      <c r="A300" s="35"/>
      <c r="B300" s="12"/>
      <c r="C300" s="54" t="s">
        <v>168</v>
      </c>
      <c r="D300" s="26"/>
      <c r="E300" s="13">
        <v>0</v>
      </c>
      <c r="F300" s="13">
        <v>0</v>
      </c>
      <c r="G300" s="13">
        <f t="shared" si="88"/>
        <v>0</v>
      </c>
      <c r="H300" s="13">
        <v>0</v>
      </c>
      <c r="I300" s="13">
        <v>0</v>
      </c>
      <c r="J300" s="13">
        <f t="shared" si="102"/>
        <v>0</v>
      </c>
    </row>
    <row r="301" spans="1:10" ht="12.75" customHeight="1" x14ac:dyDescent="0.3">
      <c r="A301" s="35"/>
      <c r="B301" s="12"/>
      <c r="C301" s="54" t="s">
        <v>169</v>
      </c>
      <c r="D301" s="26"/>
      <c r="E301" s="13">
        <v>0</v>
      </c>
      <c r="F301" s="13">
        <v>0</v>
      </c>
      <c r="G301" s="13">
        <f t="shared" si="88"/>
        <v>0</v>
      </c>
      <c r="H301" s="13">
        <v>0</v>
      </c>
      <c r="I301" s="13">
        <v>0</v>
      </c>
      <c r="J301" s="13">
        <f t="shared" si="102"/>
        <v>0</v>
      </c>
    </row>
    <row r="302" spans="1:10" ht="12.75" customHeight="1" x14ac:dyDescent="0.3">
      <c r="A302" s="35"/>
      <c r="B302" s="12"/>
      <c r="C302" s="54" t="s">
        <v>170</v>
      </c>
      <c r="D302" s="26"/>
      <c r="E302" s="13">
        <v>0</v>
      </c>
      <c r="F302" s="13">
        <v>0</v>
      </c>
      <c r="G302" s="13">
        <f t="shared" si="88"/>
        <v>0</v>
      </c>
      <c r="H302" s="13">
        <v>0</v>
      </c>
      <c r="I302" s="13">
        <v>0</v>
      </c>
      <c r="J302" s="13">
        <f t="shared" si="102"/>
        <v>0</v>
      </c>
    </row>
    <row r="303" spans="1:10" ht="12.75" customHeight="1" x14ac:dyDescent="0.3">
      <c r="A303" s="35"/>
      <c r="B303" s="46" t="s">
        <v>30</v>
      </c>
      <c r="C303" s="46"/>
      <c r="D303" s="47"/>
      <c r="E303" s="13">
        <f>SUM(E304:E305)</f>
        <v>0</v>
      </c>
      <c r="F303" s="13">
        <f>SUM(F304:F305)</f>
        <v>0</v>
      </c>
      <c r="G303" s="13">
        <f t="shared" si="88"/>
        <v>0</v>
      </c>
      <c r="H303" s="13">
        <f t="shared" ref="H303:I303" si="105">SUM(H304:H305)</f>
        <v>0</v>
      </c>
      <c r="I303" s="13">
        <f t="shared" si="105"/>
        <v>0</v>
      </c>
      <c r="J303" s="13">
        <f t="shared" si="102"/>
        <v>0</v>
      </c>
    </row>
    <row r="304" spans="1:10" ht="12.75" customHeight="1" x14ac:dyDescent="0.3">
      <c r="A304" s="35"/>
      <c r="B304" s="12"/>
      <c r="C304" s="54" t="s">
        <v>171</v>
      </c>
      <c r="D304" s="26"/>
      <c r="E304" s="13">
        <v>0</v>
      </c>
      <c r="F304" s="13">
        <v>0</v>
      </c>
      <c r="G304" s="13">
        <f t="shared" si="88"/>
        <v>0</v>
      </c>
      <c r="H304" s="13">
        <v>0</v>
      </c>
      <c r="I304" s="13">
        <v>0</v>
      </c>
      <c r="J304" s="13">
        <f t="shared" si="102"/>
        <v>0</v>
      </c>
    </row>
    <row r="305" spans="1:10" ht="12.75" customHeight="1" x14ac:dyDescent="0.3">
      <c r="A305" s="35"/>
      <c r="B305" s="12"/>
      <c r="C305" s="54" t="s">
        <v>172</v>
      </c>
      <c r="D305" s="26"/>
      <c r="E305" s="13">
        <v>0</v>
      </c>
      <c r="F305" s="13">
        <v>0</v>
      </c>
      <c r="G305" s="13">
        <f t="shared" si="88"/>
        <v>0</v>
      </c>
      <c r="H305" s="13">
        <v>0</v>
      </c>
      <c r="I305" s="13">
        <v>0</v>
      </c>
      <c r="J305" s="13">
        <f t="shared" si="102"/>
        <v>0</v>
      </c>
    </row>
    <row r="306" spans="1:10" ht="12.75" customHeight="1" x14ac:dyDescent="0.3">
      <c r="A306" s="35"/>
      <c r="B306" s="46" t="s">
        <v>31</v>
      </c>
      <c r="C306" s="46"/>
      <c r="D306" s="47"/>
      <c r="E306" s="13">
        <f>SUM(E307)</f>
        <v>0</v>
      </c>
      <c r="F306" s="13">
        <f>SUM(F307)</f>
        <v>0</v>
      </c>
      <c r="G306" s="13">
        <f t="shared" si="88"/>
        <v>0</v>
      </c>
      <c r="H306" s="13">
        <f t="shared" ref="H306:I306" si="106">SUM(H307)</f>
        <v>0</v>
      </c>
      <c r="I306" s="13">
        <f t="shared" si="106"/>
        <v>0</v>
      </c>
      <c r="J306" s="13">
        <f t="shared" si="102"/>
        <v>0</v>
      </c>
    </row>
    <row r="307" spans="1:10" ht="12.75" customHeight="1" x14ac:dyDescent="0.3">
      <c r="A307" s="35"/>
      <c r="B307" s="19"/>
      <c r="C307" s="56" t="s">
        <v>173</v>
      </c>
      <c r="D307" s="26"/>
      <c r="E307" s="13">
        <v>0</v>
      </c>
      <c r="F307" s="13">
        <v>0</v>
      </c>
      <c r="G307" s="13">
        <f t="shared" si="88"/>
        <v>0</v>
      </c>
      <c r="H307" s="13">
        <v>0</v>
      </c>
      <c r="I307" s="13">
        <v>0</v>
      </c>
      <c r="J307" s="13">
        <f t="shared" si="102"/>
        <v>0</v>
      </c>
    </row>
    <row r="308" spans="1:10" ht="12.75" customHeight="1" x14ac:dyDescent="0.3">
      <c r="A308" s="45" t="s">
        <v>32</v>
      </c>
      <c r="B308" s="46"/>
      <c r="C308" s="46"/>
      <c r="D308" s="47"/>
      <c r="E308" s="13">
        <f>SUM(E309+E320+E329+E335+E338+E353+E359+E326)</f>
        <v>3651978.4</v>
      </c>
      <c r="F308" s="13">
        <f>SUM(F309+F320+F329+F335+F338+F353+F359+F326)</f>
        <v>0</v>
      </c>
      <c r="G308" s="13">
        <f t="shared" si="88"/>
        <v>3651978.4</v>
      </c>
      <c r="H308" s="13">
        <f>SUM(H309+H320+H329+H335+H338+H353+H359+H326)</f>
        <v>1235025</v>
      </c>
      <c r="I308" s="13">
        <f>SUM(I309+I320+I329+I335+I338+I353+I359+I326)</f>
        <v>1235025</v>
      </c>
      <c r="J308" s="13">
        <f>G308-H308</f>
        <v>2416953.4</v>
      </c>
    </row>
    <row r="309" spans="1:10" ht="12.75" customHeight="1" x14ac:dyDescent="0.3">
      <c r="A309" s="35"/>
      <c r="B309" s="46" t="s">
        <v>33</v>
      </c>
      <c r="C309" s="46"/>
      <c r="D309" s="47"/>
      <c r="E309" s="13">
        <f>+E310+E312+E314+E317</f>
        <v>1030400</v>
      </c>
      <c r="F309" s="13">
        <f>+F310+F312+F314+F317</f>
        <v>0</v>
      </c>
      <c r="G309" s="13">
        <f t="shared" si="88"/>
        <v>1030400</v>
      </c>
      <c r="H309" s="13">
        <f>+H310+H312+H314+H317</f>
        <v>437705</v>
      </c>
      <c r="I309" s="13">
        <f>+I310+I312+I314+I317</f>
        <v>437705</v>
      </c>
      <c r="J309" s="13">
        <f>G309-H309</f>
        <v>592695</v>
      </c>
    </row>
    <row r="310" spans="1:10" ht="12.75" customHeight="1" x14ac:dyDescent="0.3">
      <c r="A310" s="35"/>
      <c r="B310" s="12"/>
      <c r="C310" s="54" t="s">
        <v>174</v>
      </c>
      <c r="D310" s="26"/>
      <c r="E310" s="13">
        <f>SUM(E311:E311)</f>
        <v>0</v>
      </c>
      <c r="F310" s="13">
        <f>SUM(F311:F311)</f>
        <v>0</v>
      </c>
      <c r="G310" s="13">
        <f>E310+F310</f>
        <v>0</v>
      </c>
      <c r="H310" s="13">
        <f>SUM(H311:H311)</f>
        <v>0</v>
      </c>
      <c r="I310" s="13">
        <f>SUM(I311:I311)</f>
        <v>0</v>
      </c>
      <c r="J310" s="13">
        <f>G310-H310</f>
        <v>0</v>
      </c>
    </row>
    <row r="311" spans="1:10" ht="15" customHeight="1" x14ac:dyDescent="0.3">
      <c r="A311" s="35"/>
      <c r="B311" s="12"/>
      <c r="C311" s="12"/>
      <c r="D311" s="10" t="s">
        <v>325</v>
      </c>
      <c r="E311" s="11">
        <f>'IP-9 Part Fed'!E311+'IP-9 FAEISM'!E311+'IP-9 Rec Fisc'!E311+'IP-9 Fortamun'!E311+'IP-9 FAISM'!E311+'IP-9 Ramo 09'!E311+'IP-9 FAISM Rendimientos'!E312</f>
        <v>0</v>
      </c>
      <c r="F311" s="11">
        <f>'IP-9 Part Fed'!F311+'IP-9 FAEISM'!F311+'IP-9 Rec Fisc'!F311+'IP-9 Fortamun'!F311+'IP-9 FAISM'!F311+'IP-9 Ramo 09'!F311+'IP-9 FAISM Rendimientos'!F312</f>
        <v>0</v>
      </c>
      <c r="G311" s="11">
        <f t="shared" ref="G311" si="107">E311+F311</f>
        <v>0</v>
      </c>
      <c r="H311" s="11">
        <f>'IP-9 Part Fed'!H311+'IP-9 FAEISM'!H311+'IP-9 Rec Fisc'!H311+'IP-9 Fortamun'!H311+'IP-9 FAISM'!H311+'IP-9 Ramo 09'!H311+'IP-9 FAISM Rendimientos'!H312</f>
        <v>0</v>
      </c>
      <c r="I311" s="11">
        <f>'IP-9 Part Fed'!I311+'IP-9 FAEISM'!I311+'IP-9 Rec Fisc'!I311+'IP-9 Fortamun'!I311+'IP-9 FAISM'!I311+'IP-9 Ramo 09'!I311+'IP-9 FAISM Rendimientos'!I312</f>
        <v>0</v>
      </c>
      <c r="J311" s="11">
        <f t="shared" ref="J311" si="108">G311-H311</f>
        <v>0</v>
      </c>
    </row>
    <row r="312" spans="1:10" ht="12.75" customHeight="1" x14ac:dyDescent="0.3">
      <c r="A312" s="35"/>
      <c r="B312" s="12"/>
      <c r="C312" s="54" t="s">
        <v>222</v>
      </c>
      <c r="D312" s="26"/>
      <c r="E312" s="13">
        <f>+E313</f>
        <v>424400</v>
      </c>
      <c r="F312" s="13">
        <f>+F313</f>
        <v>0</v>
      </c>
      <c r="G312" s="13">
        <f t="shared" si="88"/>
        <v>424400</v>
      </c>
      <c r="H312" s="13">
        <f t="shared" ref="H312:I312" si="109">+H313</f>
        <v>0</v>
      </c>
      <c r="I312" s="13">
        <f t="shared" si="109"/>
        <v>0</v>
      </c>
      <c r="J312" s="13">
        <f t="shared" si="102"/>
        <v>424400</v>
      </c>
    </row>
    <row r="313" spans="1:10" ht="12.75" customHeight="1" x14ac:dyDescent="0.3">
      <c r="A313" s="35"/>
      <c r="B313" s="12"/>
      <c r="C313" s="12"/>
      <c r="D313" s="10" t="s">
        <v>252</v>
      </c>
      <c r="E313" s="11">
        <f>'IP-9 Part Fed'!E313+'IP-9 FAEISM'!E313+'IP-9 Rec Fisc'!E313+'IP-9 Fortamun'!E313+'IP-9 FAISM'!E313+'IP-9 Ramo 09'!E313+'IP-9 FAISM Rendimientos'!E314</f>
        <v>424400</v>
      </c>
      <c r="F313" s="11">
        <f>'IP-9 Part Fed'!F313+'IP-9 FAEISM'!F313+'IP-9 Rec Fisc'!F313+'IP-9 Fortamun'!F313+'IP-9 FAISM'!F313+'IP-9 Ramo 09'!F313+'IP-9 FAISM Rendimientos'!F314</f>
        <v>0</v>
      </c>
      <c r="G313" s="11">
        <f t="shared" si="88"/>
        <v>424400</v>
      </c>
      <c r="H313" s="11">
        <f>'IP-9 Part Fed'!H313+'IP-9 FAEISM'!H313+'IP-9 Rec Fisc'!H313+'IP-9 Fortamun'!H313+'IP-9 FAISM'!H313+'IP-9 Ramo 09'!H313+'IP-9 FAISM Rendimientos'!H314</f>
        <v>0</v>
      </c>
      <c r="I313" s="11">
        <f>'IP-9 Part Fed'!I313+'IP-9 FAEISM'!I313+'IP-9 Rec Fisc'!I313+'IP-9 Fortamun'!I313+'IP-9 FAISM'!I313+'IP-9 Ramo 09'!I313+'IP-9 FAISM Rendimientos'!I314</f>
        <v>0</v>
      </c>
      <c r="J313" s="11">
        <f t="shared" si="102"/>
        <v>424400</v>
      </c>
    </row>
    <row r="314" spans="1:10" s="17" customFormat="1" ht="12.75" customHeight="1" x14ac:dyDescent="0.3">
      <c r="A314" s="36"/>
      <c r="B314" s="62"/>
      <c r="C314" s="54" t="s">
        <v>175</v>
      </c>
      <c r="D314" s="26"/>
      <c r="E314" s="13">
        <f>SUM(E315:E316)</f>
        <v>606000</v>
      </c>
      <c r="F314" s="13">
        <f>SUM(F315:F316)</f>
        <v>0</v>
      </c>
      <c r="G314" s="13">
        <f>E314+F314</f>
        <v>606000</v>
      </c>
      <c r="H314" s="13">
        <f>SUM(H315:H316)</f>
        <v>437705</v>
      </c>
      <c r="I314" s="13">
        <f>SUM(I315:I316)</f>
        <v>437705</v>
      </c>
      <c r="J314" s="13">
        <f>G314-H314</f>
        <v>168295</v>
      </c>
    </row>
    <row r="315" spans="1:10" x14ac:dyDescent="0.3">
      <c r="A315" s="35"/>
      <c r="B315" s="12"/>
      <c r="C315" s="12"/>
      <c r="D315" s="10" t="s">
        <v>387</v>
      </c>
      <c r="E315" s="11">
        <f>'IP-9 Part Fed'!E315+'IP-9 FAEISM'!E315+'IP-9 Rec Fisc'!E315+'IP-9 Fortamun'!E315+'IP-9 FAISM'!E315+'IP-9 Ramo 09'!E315+'IP-9 FAISM Rendimientos'!E316</f>
        <v>606000</v>
      </c>
      <c r="F315" s="11">
        <f>'IP-9 Part Fed'!F315+'IP-9 FAEISM'!F315+'IP-9 Rec Fisc'!F315+'IP-9 Fortamun'!F315+'IP-9 FAISM'!F315+'IP-9 Ramo 09'!F315+'IP-9 FAISM Rendimientos'!F316</f>
        <v>0</v>
      </c>
      <c r="G315" s="11">
        <f t="shared" ref="G315" si="110">E315+F315</f>
        <v>606000</v>
      </c>
      <c r="H315" s="11">
        <f>'IP-9 Part Fed'!H315+'IP-9 FAEISM'!H315+'IP-9 Rec Fisc'!H315+'IP-9 Fortamun'!H315+'IP-9 FAISM'!H315+'IP-9 Ramo 09'!H315+'IP-9 FAISM Rendimientos'!H316</f>
        <v>437705</v>
      </c>
      <c r="I315" s="11">
        <f>'IP-9 Part Fed'!I315+'IP-9 FAEISM'!I315+'IP-9 Rec Fisc'!I315+'IP-9 Fortamun'!I315+'IP-9 FAISM'!I315+'IP-9 Ramo 09'!I315+'IP-9 FAISM Rendimientos'!I316</f>
        <v>437705</v>
      </c>
      <c r="J315" s="11">
        <f t="shared" si="102"/>
        <v>168295</v>
      </c>
    </row>
    <row r="316" spans="1:10" x14ac:dyDescent="0.3">
      <c r="A316" s="35"/>
      <c r="B316" s="12"/>
      <c r="C316" s="12"/>
      <c r="D316" s="10" t="s">
        <v>252</v>
      </c>
      <c r="E316" s="11">
        <f>'IP-9 Part Fed'!E316+'IP-9 FAEISM'!E316+'IP-9 Rec Fisc'!E316+'IP-9 Fortamun'!E316+'IP-9 FAISM'!E316+'IP-9 Ramo 09'!E316+'IP-9 FAISM Rendimientos'!E317</f>
        <v>0</v>
      </c>
      <c r="F316" s="11">
        <f>'IP-9 Part Fed'!F316+'IP-9 FAEISM'!F316+'IP-9 Rec Fisc'!F316+'IP-9 Fortamun'!F316+'IP-9 FAISM'!F316+'IP-9 Ramo 09'!F316+'IP-9 FAISM Rendimientos'!F317</f>
        <v>0</v>
      </c>
      <c r="G316" s="11">
        <f t="shared" si="88"/>
        <v>0</v>
      </c>
      <c r="H316" s="11">
        <f>'IP-9 Part Fed'!H316+'IP-9 FAEISM'!H316+'IP-9 Rec Fisc'!H316+'IP-9 Fortamun'!H316+'IP-9 FAISM'!H316+'IP-9 Ramo 09'!H316+'IP-9 FAISM Rendimientos'!H317</f>
        <v>0</v>
      </c>
      <c r="I316" s="11">
        <f>'IP-9 Part Fed'!I316+'IP-9 FAEISM'!I316+'IP-9 Rec Fisc'!I316+'IP-9 Fortamun'!I316+'IP-9 FAISM'!I316+'IP-9 Ramo 09'!I316+'IP-9 FAISM Rendimientos'!I317</f>
        <v>0</v>
      </c>
      <c r="J316" s="11">
        <f t="shared" si="102"/>
        <v>0</v>
      </c>
    </row>
    <row r="317" spans="1:10" ht="12.75" customHeight="1" x14ac:dyDescent="0.3">
      <c r="A317" s="35"/>
      <c r="B317" s="12"/>
      <c r="C317" s="54" t="s">
        <v>284</v>
      </c>
      <c r="D317" s="26"/>
      <c r="E317" s="13">
        <f>SUM(E318:E319)</f>
        <v>0</v>
      </c>
      <c r="F317" s="13">
        <f>SUM(F318:F319)</f>
        <v>0</v>
      </c>
      <c r="G317" s="13">
        <f>E317+F317</f>
        <v>0</v>
      </c>
      <c r="H317" s="13">
        <f>SUM(H318:H319)</f>
        <v>0</v>
      </c>
      <c r="I317" s="13">
        <f>SUM(I318:I319)</f>
        <v>0</v>
      </c>
      <c r="J317" s="13">
        <f t="shared" si="102"/>
        <v>0</v>
      </c>
    </row>
    <row r="318" spans="1:10" x14ac:dyDescent="0.3">
      <c r="A318" s="35"/>
      <c r="B318" s="12"/>
      <c r="C318" s="12"/>
      <c r="D318" s="10" t="s">
        <v>252</v>
      </c>
      <c r="E318" s="11">
        <f>'IP-9 Part Fed'!E318+'IP-9 FAEISM'!E318+'IP-9 Rec Fisc'!E318+'IP-9 Fortamun'!E318+'IP-9 FAISM'!E318+'IP-9 Ramo 09'!E318+'IP-9 FAISM Rendimientos'!E319</f>
        <v>0</v>
      </c>
      <c r="F318" s="11">
        <f>'IP-9 Part Fed'!F318+'IP-9 FAEISM'!F318+'IP-9 Rec Fisc'!F318+'IP-9 Fortamun'!F318+'IP-9 FAISM'!F318+'IP-9 Ramo 09'!F318+'IP-9 FAISM Rendimientos'!F319</f>
        <v>0</v>
      </c>
      <c r="G318" s="15">
        <f t="shared" si="88"/>
        <v>0</v>
      </c>
      <c r="H318" s="11">
        <f>'IP-9 Part Fed'!H318+'IP-9 FAEISM'!H318+'IP-9 Rec Fisc'!H318+'IP-9 Fortamun'!H318+'IP-9 FAISM'!H318+'IP-9 Ramo 09'!H318+'IP-9 FAISM Rendimientos'!H319</f>
        <v>0</v>
      </c>
      <c r="I318" s="11">
        <f>'IP-9 Part Fed'!I318+'IP-9 FAEISM'!I318+'IP-9 Rec Fisc'!I318+'IP-9 Fortamun'!I318+'IP-9 FAISM'!I318+'IP-9 Ramo 09'!I318+'IP-9 FAISM Rendimientos'!I319</f>
        <v>0</v>
      </c>
      <c r="J318" s="15">
        <f t="shared" si="102"/>
        <v>0</v>
      </c>
    </row>
    <row r="319" spans="1:10" x14ac:dyDescent="0.3">
      <c r="A319" s="35"/>
      <c r="B319" s="12"/>
      <c r="C319" s="12"/>
      <c r="D319" s="10" t="s">
        <v>329</v>
      </c>
      <c r="E319" s="11">
        <f>'IP-9 Part Fed'!E319+'IP-9 FAEISM'!E319+'IP-9 Rec Fisc'!E319+'IP-9 Fortamun'!E319+'IP-9 FAISM'!E319+'IP-9 Ramo 09'!E319+'IP-9 FAISM Rendimientos'!E320</f>
        <v>0</v>
      </c>
      <c r="F319" s="11">
        <f>'IP-9 Part Fed'!F319+'IP-9 FAEISM'!F319+'IP-9 Rec Fisc'!F319+'IP-9 Fortamun'!F319+'IP-9 FAISM'!F319+'IP-9 Ramo 09'!F319+'IP-9 FAISM Rendimientos'!F320</f>
        <v>0</v>
      </c>
      <c r="G319" s="15">
        <f t="shared" ref="G319" si="111">E319+F319</f>
        <v>0</v>
      </c>
      <c r="H319" s="11">
        <f>'IP-9 Part Fed'!H319+'IP-9 FAEISM'!H319+'IP-9 Rec Fisc'!H319+'IP-9 Fortamun'!H319+'IP-9 FAISM'!H319+'IP-9 Ramo 09'!H319+'IP-9 FAISM Rendimientos'!H320</f>
        <v>0</v>
      </c>
      <c r="I319" s="11">
        <f>'IP-9 Part Fed'!I319+'IP-9 FAEISM'!I319+'IP-9 Rec Fisc'!I319+'IP-9 Fortamun'!I319+'IP-9 FAISM'!I319+'IP-9 Ramo 09'!I319+'IP-9 FAISM Rendimientos'!I320</f>
        <v>0</v>
      </c>
      <c r="J319" s="15">
        <f t="shared" ref="J319" si="112">G319-H319</f>
        <v>0</v>
      </c>
    </row>
    <row r="320" spans="1:10" ht="12.75" customHeight="1" x14ac:dyDescent="0.3">
      <c r="A320" s="37"/>
      <c r="B320" s="46" t="s">
        <v>34</v>
      </c>
      <c r="C320" s="46"/>
      <c r="D320" s="47"/>
      <c r="E320" s="13">
        <f>E321+E323+E325</f>
        <v>56000</v>
      </c>
      <c r="F320" s="13">
        <f>F321+F323+F325</f>
        <v>0</v>
      </c>
      <c r="G320" s="13">
        <f t="shared" si="88"/>
        <v>56000</v>
      </c>
      <c r="H320" s="13">
        <f>H321+H323+H325</f>
        <v>10420</v>
      </c>
      <c r="I320" s="13">
        <f>I321+I323+I325</f>
        <v>10420</v>
      </c>
      <c r="J320" s="13">
        <f t="shared" si="102"/>
        <v>45580</v>
      </c>
    </row>
    <row r="321" spans="1:10" ht="12.75" customHeight="1" x14ac:dyDescent="0.3">
      <c r="A321" s="35"/>
      <c r="B321" s="12"/>
      <c r="C321" s="54" t="s">
        <v>176</v>
      </c>
      <c r="D321" s="26"/>
      <c r="E321" s="13">
        <f>+E322</f>
        <v>56000</v>
      </c>
      <c r="F321" s="13">
        <f>+F322</f>
        <v>0</v>
      </c>
      <c r="G321" s="13">
        <f t="shared" ref="G321:G322" si="113">E321+F321</f>
        <v>56000</v>
      </c>
      <c r="H321" s="13">
        <f t="shared" ref="H321:I321" si="114">+H322</f>
        <v>10420</v>
      </c>
      <c r="I321" s="13">
        <f t="shared" si="114"/>
        <v>10420</v>
      </c>
      <c r="J321" s="13">
        <f t="shared" ref="J321:J322" si="115">G321-H321</f>
        <v>45580</v>
      </c>
    </row>
    <row r="322" spans="1:10" x14ac:dyDescent="0.3">
      <c r="A322" s="35"/>
      <c r="B322" s="12"/>
      <c r="C322" s="12"/>
      <c r="D322" s="10" t="s">
        <v>326</v>
      </c>
      <c r="E322" s="11">
        <f>'IP-9 Part Fed'!E322+'IP-9 FAEISM'!E322+'IP-9 Rec Fisc'!E322+'IP-9 Fortamun'!E322+'IP-9 FAISM'!E322+'IP-9 Ramo 09'!E322+'IP-9 FAISM Rendimientos'!E323</f>
        <v>56000</v>
      </c>
      <c r="F322" s="11">
        <f>'IP-9 Part Fed'!F322+'IP-9 FAEISM'!F322+'IP-9 Rec Fisc'!F322+'IP-9 Fortamun'!F322+'IP-9 FAISM'!F322+'IP-9 Ramo 09'!F322+'IP-9 FAISM Rendimientos'!F323</f>
        <v>0</v>
      </c>
      <c r="G322" s="11">
        <f t="shared" si="113"/>
        <v>56000</v>
      </c>
      <c r="H322" s="11">
        <f>'IP-9 Part Fed'!H322+'IP-9 FAEISM'!H322+'IP-9 Rec Fisc'!H322+'IP-9 Fortamun'!H322+'IP-9 FAISM'!H322+'IP-9 Ramo 09'!H322+'IP-9 FAISM Rendimientos'!H323</f>
        <v>10420</v>
      </c>
      <c r="I322" s="11">
        <f>'IP-9 Part Fed'!I322+'IP-9 FAEISM'!I322+'IP-9 Rec Fisc'!I322+'IP-9 Fortamun'!I322+'IP-9 FAISM'!I322+'IP-9 Ramo 09'!I322+'IP-9 FAISM Rendimientos'!I323</f>
        <v>10420</v>
      </c>
      <c r="J322" s="11">
        <f t="shared" si="115"/>
        <v>45580</v>
      </c>
    </row>
    <row r="323" spans="1:10" ht="13.5" customHeight="1" x14ac:dyDescent="0.3">
      <c r="A323" s="35"/>
      <c r="B323" s="12"/>
      <c r="C323" s="54" t="s">
        <v>177</v>
      </c>
      <c r="D323" s="26"/>
      <c r="E323" s="13">
        <f>SUM(E324)</f>
        <v>0</v>
      </c>
      <c r="F323" s="13">
        <f t="shared" ref="F323:I323" si="116">SUM(F324)</f>
        <v>0</v>
      </c>
      <c r="G323" s="13">
        <f t="shared" si="116"/>
        <v>0</v>
      </c>
      <c r="H323" s="13">
        <f t="shared" si="116"/>
        <v>0</v>
      </c>
      <c r="I323" s="13">
        <f t="shared" si="116"/>
        <v>0</v>
      </c>
      <c r="J323" s="13">
        <f t="shared" si="102"/>
        <v>0</v>
      </c>
    </row>
    <row r="324" spans="1:10" x14ac:dyDescent="0.3">
      <c r="A324" s="35"/>
      <c r="B324" s="12"/>
      <c r="C324" s="12"/>
      <c r="D324" s="10" t="s">
        <v>252</v>
      </c>
      <c r="E324" s="11">
        <f>'IP-9 Part Fed'!E324+'IP-9 FAEISM'!E324+'IP-9 Rec Fisc'!E324+'IP-9 Fortamun'!E324+'IP-9 FAISM'!E324+'IP-9 Ramo 09'!E324+'IP-9 FAISM Rendimientos'!E325</f>
        <v>0</v>
      </c>
      <c r="F324" s="11">
        <f>'IP-9 Part Fed'!F324+'IP-9 FAEISM'!F324+'IP-9 Rec Fisc'!F324+'IP-9 Fortamun'!F324+'IP-9 FAISM'!F324+'IP-9 Ramo 09'!F324+'IP-9 FAISM Rendimientos'!F325</f>
        <v>0</v>
      </c>
      <c r="G324" s="11">
        <f t="shared" si="88"/>
        <v>0</v>
      </c>
      <c r="H324" s="11">
        <f>'IP-9 Part Fed'!H324+'IP-9 FAEISM'!H324+'IP-9 Rec Fisc'!H324+'IP-9 Fortamun'!H324+'IP-9 FAISM'!H324+'IP-9 Ramo 09'!H324+'IP-9 FAISM Rendimientos'!H325</f>
        <v>0</v>
      </c>
      <c r="I324" s="11">
        <f>'IP-9 Part Fed'!I324+'IP-9 FAEISM'!I324+'IP-9 Rec Fisc'!I324+'IP-9 Fortamun'!I324+'IP-9 FAISM'!I324+'IP-9 Ramo 09'!I324+'IP-9 FAISM Rendimientos'!I325</f>
        <v>0</v>
      </c>
      <c r="J324" s="11">
        <f t="shared" si="102"/>
        <v>0</v>
      </c>
    </row>
    <row r="325" spans="1:10" ht="14.25" customHeight="1" x14ac:dyDescent="0.3">
      <c r="A325" s="35"/>
      <c r="B325" s="12"/>
      <c r="C325" s="54" t="s">
        <v>178</v>
      </c>
      <c r="D325" s="26"/>
      <c r="E325" s="13">
        <v>0</v>
      </c>
      <c r="F325" s="13">
        <v>0</v>
      </c>
      <c r="G325" s="13">
        <f t="shared" si="88"/>
        <v>0</v>
      </c>
      <c r="H325" s="13">
        <v>0</v>
      </c>
      <c r="I325" s="13">
        <v>0</v>
      </c>
      <c r="J325" s="13">
        <f t="shared" si="102"/>
        <v>0</v>
      </c>
    </row>
    <row r="326" spans="1:10" ht="14.25" customHeight="1" x14ac:dyDescent="0.3">
      <c r="A326" s="35"/>
      <c r="B326" s="46" t="s">
        <v>286</v>
      </c>
      <c r="C326" s="46"/>
      <c r="D326" s="47"/>
      <c r="E326" s="13">
        <f>E327</f>
        <v>0</v>
      </c>
      <c r="F326" s="13">
        <f>F327</f>
        <v>0</v>
      </c>
      <c r="G326" s="13">
        <f t="shared" ref="G326:G328" si="117">E326+F326</f>
        <v>0</v>
      </c>
      <c r="H326" s="13">
        <f t="shared" ref="H326:I326" si="118">H327</f>
        <v>0</v>
      </c>
      <c r="I326" s="13">
        <f t="shared" si="118"/>
        <v>0</v>
      </c>
      <c r="J326" s="13">
        <f t="shared" ref="J326:J328" si="119">G326-H326</f>
        <v>0</v>
      </c>
    </row>
    <row r="327" spans="1:10" ht="13.5" customHeight="1" x14ac:dyDescent="0.3">
      <c r="A327" s="35"/>
      <c r="B327" s="12"/>
      <c r="C327" s="54" t="s">
        <v>287</v>
      </c>
      <c r="D327" s="26"/>
      <c r="E327" s="13">
        <f>+E328</f>
        <v>0</v>
      </c>
      <c r="F327" s="13">
        <f>+F328</f>
        <v>0</v>
      </c>
      <c r="G327" s="13">
        <f t="shared" si="117"/>
        <v>0</v>
      </c>
      <c r="H327" s="13">
        <f t="shared" ref="H327:I327" si="120">+H328</f>
        <v>0</v>
      </c>
      <c r="I327" s="13">
        <f t="shared" si="120"/>
        <v>0</v>
      </c>
      <c r="J327" s="13">
        <f t="shared" si="119"/>
        <v>0</v>
      </c>
    </row>
    <row r="328" spans="1:10" x14ac:dyDescent="0.3">
      <c r="A328" s="35"/>
      <c r="B328" s="12"/>
      <c r="C328" s="40"/>
      <c r="D328" s="24" t="s">
        <v>252</v>
      </c>
      <c r="E328" s="11">
        <f>'IP-9 Part Fed'!E328+'IP-9 FAEISM'!E328+'IP-9 Rec Fisc'!E328+'IP-9 Fortamun'!E328+'IP-9 FAISM'!E328+'IP-9 Ramo 09'!E328+'IP-9 FAISM Rendimientos'!E329</f>
        <v>0</v>
      </c>
      <c r="F328" s="11">
        <f>'IP-9 Part Fed'!F328+'IP-9 FAEISM'!F328+'IP-9 Rec Fisc'!F328+'IP-9 Fortamun'!F328+'IP-9 FAISM'!F328+'IP-9 Ramo 09'!F328+'IP-9 FAISM Rendimientos'!F329</f>
        <v>0</v>
      </c>
      <c r="G328" s="11">
        <f t="shared" si="117"/>
        <v>0</v>
      </c>
      <c r="H328" s="11">
        <f>'IP-9 Part Fed'!H328+'IP-9 FAEISM'!H328+'IP-9 Rec Fisc'!H328+'IP-9 Fortamun'!H328+'IP-9 FAISM'!H328+'IP-9 Ramo 09'!H328+'IP-9 FAISM Rendimientos'!H329</f>
        <v>0</v>
      </c>
      <c r="I328" s="11">
        <f>'IP-9 Part Fed'!I328+'IP-9 FAEISM'!I328+'IP-9 Rec Fisc'!I328+'IP-9 Fortamun'!I328+'IP-9 FAISM'!I328+'IP-9 Ramo 09'!I328+'IP-9 FAISM Rendimientos'!I329</f>
        <v>0</v>
      </c>
      <c r="J328" s="11">
        <f t="shared" si="119"/>
        <v>0</v>
      </c>
    </row>
    <row r="329" spans="1:10" ht="12.75" customHeight="1" x14ac:dyDescent="0.3">
      <c r="A329" s="35"/>
      <c r="B329" s="46" t="s">
        <v>35</v>
      </c>
      <c r="C329" s="46"/>
      <c r="D329" s="47"/>
      <c r="E329" s="13">
        <f>+E330+E332+E334</f>
        <v>2286900</v>
      </c>
      <c r="F329" s="13">
        <f>+F330+F332+F334</f>
        <v>0</v>
      </c>
      <c r="G329" s="13">
        <f t="shared" si="88"/>
        <v>2286900</v>
      </c>
      <c r="H329" s="13">
        <f>+H330+H332+H334</f>
        <v>786900</v>
      </c>
      <c r="I329" s="13">
        <f>+I330+I332+I334</f>
        <v>786900</v>
      </c>
      <c r="J329" s="13">
        <f t="shared" si="102"/>
        <v>1500000</v>
      </c>
    </row>
    <row r="330" spans="1:10" ht="12.75" customHeight="1" x14ac:dyDescent="0.3">
      <c r="A330" s="35"/>
      <c r="B330" s="12"/>
      <c r="C330" s="54" t="s">
        <v>179</v>
      </c>
      <c r="D330" s="26"/>
      <c r="E330" s="13">
        <f>SUM(E331:E331)</f>
        <v>2286900</v>
      </c>
      <c r="F330" s="13">
        <f>SUM(F331:F331)</f>
        <v>0</v>
      </c>
      <c r="G330" s="13">
        <f>E330+F330</f>
        <v>2286900</v>
      </c>
      <c r="H330" s="13">
        <f>SUM(H331:H331)</f>
        <v>786900</v>
      </c>
      <c r="I330" s="13">
        <f>SUM(I331:I331)</f>
        <v>786900</v>
      </c>
      <c r="J330" s="13">
        <f t="shared" si="102"/>
        <v>1500000</v>
      </c>
    </row>
    <row r="331" spans="1:10" x14ac:dyDescent="0.3">
      <c r="A331" s="35"/>
      <c r="B331" s="12"/>
      <c r="C331" s="12"/>
      <c r="D331" s="10" t="s">
        <v>388</v>
      </c>
      <c r="E331" s="11">
        <f>'IP-9 Part Fed'!E331+'IP-9 FAEISM'!E331+'IP-9 Rec Fisc'!E331+'IP-9 Fortamun'!E331+'IP-9 FAISM'!E331+'IP-9 Ramo 09'!E331+'IP-9 FAISM Rendimientos'!E332</f>
        <v>2286900</v>
      </c>
      <c r="F331" s="11">
        <f>'IP-9 Part Fed'!F331+'IP-9 FAEISM'!F331+'IP-9 Rec Fisc'!F331+'IP-9 Fortamun'!F331+'IP-9 FAISM'!F331+'IP-9 Ramo 09'!F331+'IP-9 FAISM Rendimientos'!F332</f>
        <v>0</v>
      </c>
      <c r="G331" s="11">
        <f t="shared" si="88"/>
        <v>2286900</v>
      </c>
      <c r="H331" s="11">
        <f>'IP-9 Part Fed'!H331+'IP-9 FAEISM'!H331+'IP-9 Rec Fisc'!H331+'IP-9 Fortamun'!H331+'IP-9 FAISM'!H331+'IP-9 Ramo 09'!H331+'IP-9 FAISM Rendimientos'!H332</f>
        <v>786900</v>
      </c>
      <c r="I331" s="11">
        <f>'IP-9 Part Fed'!I331+'IP-9 FAEISM'!I331+'IP-9 Rec Fisc'!I331+'IP-9 Fortamun'!I331+'IP-9 FAISM'!I331+'IP-9 Ramo 09'!I331+'IP-9 FAISM Rendimientos'!I332</f>
        <v>786900</v>
      </c>
      <c r="J331" s="11">
        <f t="shared" si="102"/>
        <v>1500000</v>
      </c>
    </row>
    <row r="332" spans="1:10" ht="15" customHeight="1" x14ac:dyDescent="0.3">
      <c r="A332" s="35"/>
      <c r="B332" s="12"/>
      <c r="C332" s="54" t="s">
        <v>180</v>
      </c>
      <c r="D332" s="26"/>
      <c r="E332" s="13">
        <f>SUM(E333)</f>
        <v>0</v>
      </c>
      <c r="F332" s="13">
        <f>SUM(F333)</f>
        <v>0</v>
      </c>
      <c r="G332" s="13">
        <f t="shared" si="88"/>
        <v>0</v>
      </c>
      <c r="H332" s="13">
        <f t="shared" ref="H332:I332" si="121">SUM(H333)</f>
        <v>0</v>
      </c>
      <c r="I332" s="13">
        <f t="shared" si="121"/>
        <v>0</v>
      </c>
      <c r="J332" s="13">
        <f t="shared" si="102"/>
        <v>0</v>
      </c>
    </row>
    <row r="333" spans="1:10" ht="18.75" customHeight="1" x14ac:dyDescent="0.3">
      <c r="A333" s="35"/>
      <c r="B333" s="12"/>
      <c r="C333" s="12"/>
      <c r="D333" s="10" t="s">
        <v>252</v>
      </c>
      <c r="E333" s="11">
        <f>'IP-9 Part Fed'!E333+'IP-9 FAEISM'!E333+'IP-9 Rec Fisc'!E333+'IP-9 Fortamun'!E333+'IP-9 FAISM'!E333+'IP-9 Ramo 09'!E333+'IP-9 FAISM Rendimientos'!E334</f>
        <v>0</v>
      </c>
      <c r="F333" s="11">
        <f>'IP-9 Part Fed'!F333+'IP-9 FAEISM'!F333+'IP-9 Rec Fisc'!F333+'IP-9 Fortamun'!F333+'IP-9 FAISM'!F333+'IP-9 Ramo 09'!F333+'IP-9 FAISM Rendimientos'!F334</f>
        <v>0</v>
      </c>
      <c r="G333" s="11">
        <f t="shared" si="88"/>
        <v>0</v>
      </c>
      <c r="H333" s="11">
        <f>'IP-9 Part Fed'!H333+'IP-9 FAEISM'!H333+'IP-9 Rec Fisc'!H333+'IP-9 Fortamun'!H333+'IP-9 FAISM'!H333+'IP-9 Ramo 09'!H333+'IP-9 FAISM Rendimientos'!H334</f>
        <v>0</v>
      </c>
      <c r="I333" s="11">
        <f>'IP-9 Part Fed'!I333+'IP-9 FAEISM'!I333+'IP-9 Rec Fisc'!I333+'IP-9 Fortamun'!I333+'IP-9 FAISM'!I333+'IP-9 Ramo 09'!I333+'IP-9 FAISM Rendimientos'!I334</f>
        <v>0</v>
      </c>
      <c r="J333" s="11">
        <f t="shared" si="102"/>
        <v>0</v>
      </c>
    </row>
    <row r="334" spans="1:10" ht="14.25" customHeight="1" x14ac:dyDescent="0.3">
      <c r="A334" s="35"/>
      <c r="B334" s="12"/>
      <c r="C334" s="54" t="s">
        <v>181</v>
      </c>
      <c r="D334" s="26"/>
      <c r="E334" s="13">
        <v>0</v>
      </c>
      <c r="F334" s="13">
        <v>0</v>
      </c>
      <c r="G334" s="13">
        <f t="shared" si="88"/>
        <v>0</v>
      </c>
      <c r="H334" s="13">
        <v>0</v>
      </c>
      <c r="I334" s="13">
        <v>0</v>
      </c>
      <c r="J334" s="13">
        <f t="shared" si="102"/>
        <v>0</v>
      </c>
    </row>
    <row r="335" spans="1:10" ht="14.25" customHeight="1" x14ac:dyDescent="0.3">
      <c r="A335" s="35"/>
      <c r="B335" s="46" t="s">
        <v>36</v>
      </c>
      <c r="C335" s="46"/>
      <c r="D335" s="47"/>
      <c r="E335" s="13">
        <f>SUM(E336)</f>
        <v>278678.40000000002</v>
      </c>
      <c r="F335" s="13">
        <f>SUM(F336)</f>
        <v>0</v>
      </c>
      <c r="G335" s="13">
        <f t="shared" si="88"/>
        <v>278678.40000000002</v>
      </c>
      <c r="H335" s="13">
        <f t="shared" ref="H335:I335" si="122">SUM(H336)</f>
        <v>0</v>
      </c>
      <c r="I335" s="13">
        <f t="shared" si="122"/>
        <v>0</v>
      </c>
      <c r="J335" s="13">
        <f t="shared" si="102"/>
        <v>278678.40000000002</v>
      </c>
    </row>
    <row r="336" spans="1:10" s="17" customFormat="1" ht="14.25" customHeight="1" x14ac:dyDescent="0.3">
      <c r="A336" s="36"/>
      <c r="B336" s="62"/>
      <c r="C336" s="54" t="s">
        <v>182</v>
      </c>
      <c r="D336" s="26"/>
      <c r="E336" s="13">
        <f>+E337</f>
        <v>278678.40000000002</v>
      </c>
      <c r="F336" s="13">
        <f>+F337</f>
        <v>0</v>
      </c>
      <c r="G336" s="13">
        <f t="shared" si="88"/>
        <v>278678.40000000002</v>
      </c>
      <c r="H336" s="13">
        <f>+H337</f>
        <v>0</v>
      </c>
      <c r="I336" s="13">
        <f>+I337</f>
        <v>0</v>
      </c>
      <c r="J336" s="13">
        <f t="shared" si="102"/>
        <v>278678.40000000002</v>
      </c>
    </row>
    <row r="337" spans="1:10" ht="14.25" customHeight="1" x14ac:dyDescent="0.3">
      <c r="A337" s="35"/>
      <c r="B337" s="12"/>
      <c r="C337" s="58"/>
      <c r="D337" s="58" t="s">
        <v>182</v>
      </c>
      <c r="E337" s="11">
        <f>'IP-9 Part Fed'!E337+'IP-9 FAEISM'!E337+'IP-9 Rec Fisc'!E337+'IP-9 Fortamun'!E337+'IP-9 FAISM'!E337+'IP-9 Ramo 09'!E337+'IP-9 FAISM Rendimientos'!E338</f>
        <v>278678.40000000002</v>
      </c>
      <c r="F337" s="11">
        <f>'IP-9 Part Fed'!F337+'IP-9 FAEISM'!F337+'IP-9 Rec Fisc'!F337+'IP-9 Fortamun'!F337+'IP-9 FAISM'!F337+'IP-9 Ramo 09'!F337+'IP-9 FAISM Rendimientos'!F338</f>
        <v>0</v>
      </c>
      <c r="G337" s="11">
        <f t="shared" si="88"/>
        <v>278678.40000000002</v>
      </c>
      <c r="H337" s="11">
        <f>'IP-9 Part Fed'!H337+'IP-9 FAEISM'!H337+'IP-9 Rec Fisc'!H337+'IP-9 Fortamun'!H337+'IP-9 FAISM'!H337+'IP-9 Ramo 09'!H337+'IP-9 FAISM Rendimientos'!H338</f>
        <v>0</v>
      </c>
      <c r="I337" s="11">
        <f>'IP-9 Part Fed'!I337+'IP-9 FAEISM'!I337+'IP-9 Rec Fisc'!I337+'IP-9 Fortamun'!I337+'IP-9 FAISM'!I337+'IP-9 Ramo 09'!I337+'IP-9 FAISM Rendimientos'!I338</f>
        <v>0</v>
      </c>
      <c r="J337" s="11">
        <f t="shared" si="102"/>
        <v>278678.40000000002</v>
      </c>
    </row>
    <row r="338" spans="1:10" ht="14.25" customHeight="1" x14ac:dyDescent="0.3">
      <c r="A338" s="35"/>
      <c r="B338" s="46" t="s">
        <v>37</v>
      </c>
      <c r="C338" s="46"/>
      <c r="D338" s="47"/>
      <c r="E338" s="13">
        <f>+E339+E340+E342+E344+E346+E348+E351</f>
        <v>0</v>
      </c>
      <c r="F338" s="13">
        <f>+F339+F340+F342+F344+F346+F348+F351</f>
        <v>0</v>
      </c>
      <c r="G338" s="13">
        <f>E338+F338</f>
        <v>0</v>
      </c>
      <c r="H338" s="13">
        <f>+H339+H340+H342+H344+H346+H348+H351</f>
        <v>0</v>
      </c>
      <c r="I338" s="13">
        <f>+I339+I340+I342+I344+I346+I348+I351</f>
        <v>0</v>
      </c>
      <c r="J338" s="13">
        <f>G338-H338</f>
        <v>0</v>
      </c>
    </row>
    <row r="339" spans="1:10" ht="14.25" customHeight="1" x14ac:dyDescent="0.3">
      <c r="A339" s="35"/>
      <c r="B339" s="12"/>
      <c r="C339" s="54" t="s">
        <v>183</v>
      </c>
      <c r="D339" s="26"/>
      <c r="E339" s="13">
        <v>0</v>
      </c>
      <c r="F339" s="13">
        <v>0</v>
      </c>
      <c r="G339" s="13">
        <f t="shared" si="88"/>
        <v>0</v>
      </c>
      <c r="H339" s="13">
        <v>0</v>
      </c>
      <c r="I339" s="13">
        <v>0</v>
      </c>
      <c r="J339" s="13">
        <f t="shared" si="102"/>
        <v>0</v>
      </c>
    </row>
    <row r="340" spans="1:10" ht="14.25" customHeight="1" x14ac:dyDescent="0.3">
      <c r="A340" s="35"/>
      <c r="B340" s="12"/>
      <c r="C340" s="54" t="s">
        <v>296</v>
      </c>
      <c r="D340" s="26"/>
      <c r="E340" s="13">
        <f>SUM(E341)</f>
        <v>0</v>
      </c>
      <c r="F340" s="13">
        <f>SUM(F341)</f>
        <v>0</v>
      </c>
      <c r="G340" s="13">
        <f t="shared" ref="G340:G341" si="123">E340+F340</f>
        <v>0</v>
      </c>
      <c r="H340" s="13">
        <f>SUM(H341)</f>
        <v>0</v>
      </c>
      <c r="I340" s="13">
        <f>SUM(I341)</f>
        <v>0</v>
      </c>
      <c r="J340" s="13">
        <f>G340-H340</f>
        <v>0</v>
      </c>
    </row>
    <row r="341" spans="1:10" x14ac:dyDescent="0.3">
      <c r="A341" s="35"/>
      <c r="B341" s="12"/>
      <c r="C341" s="12"/>
      <c r="D341" s="10" t="s">
        <v>252</v>
      </c>
      <c r="E341" s="11">
        <v>0</v>
      </c>
      <c r="F341" s="11">
        <v>0</v>
      </c>
      <c r="G341" s="11">
        <f t="shared" si="123"/>
        <v>0</v>
      </c>
      <c r="H341" s="11">
        <v>0</v>
      </c>
      <c r="I341" s="11">
        <v>0</v>
      </c>
      <c r="J341" s="11">
        <f t="shared" ref="J341" si="124">G341-H341</f>
        <v>0</v>
      </c>
    </row>
    <row r="342" spans="1:10" ht="14.25" customHeight="1" x14ac:dyDescent="0.3">
      <c r="A342" s="35"/>
      <c r="B342" s="12"/>
      <c r="C342" s="54" t="s">
        <v>184</v>
      </c>
      <c r="D342" s="26"/>
      <c r="E342" s="13">
        <f>SUM(E343:E343)</f>
        <v>0</v>
      </c>
      <c r="F342" s="13">
        <f>SUM(F343:F343)</f>
        <v>0</v>
      </c>
      <c r="G342" s="13">
        <f t="shared" si="88"/>
        <v>0</v>
      </c>
      <c r="H342" s="13">
        <f>SUM(H343:H343)</f>
        <v>0</v>
      </c>
      <c r="I342" s="13">
        <f>SUM(I343:I343)</f>
        <v>0</v>
      </c>
      <c r="J342" s="13">
        <f t="shared" si="102"/>
        <v>0</v>
      </c>
    </row>
    <row r="343" spans="1:10" ht="15" customHeight="1" x14ac:dyDescent="0.3">
      <c r="A343" s="35"/>
      <c r="B343" s="12"/>
      <c r="C343" s="12"/>
      <c r="D343" s="10" t="s">
        <v>184</v>
      </c>
      <c r="E343" s="11">
        <f>'IP-9 Part Fed'!E343+'IP-9 FAEISM'!E343+'IP-9 Rec Fisc'!E343+'IP-9 Fortamun'!E343+'IP-9 FAISM'!E343+'IP-9 Ramo 09'!E343+'IP-9 FAISM Rendimientos'!E344</f>
        <v>0</v>
      </c>
      <c r="F343" s="11">
        <f>'IP-9 Part Fed'!F343+'IP-9 FAEISM'!F343+'IP-9 Rec Fisc'!F343+'IP-9 Fortamun'!F343+'IP-9 FAISM'!F343+'IP-9 Ramo 09'!F343+'IP-9 FAISM Rendimientos'!F344</f>
        <v>0</v>
      </c>
      <c r="G343" s="11">
        <f t="shared" si="88"/>
        <v>0</v>
      </c>
      <c r="H343" s="11">
        <f>'IP-9 Part Fed'!H343+'IP-9 FAEISM'!H343+'IP-9 Rec Fisc'!H343+'IP-9 Fortamun'!H343+'IP-9 FAISM'!H343+'IP-9 Ramo 09'!H343+'IP-9 FAISM Rendimientos'!H344</f>
        <v>0</v>
      </c>
      <c r="I343" s="11">
        <f>'IP-9 Part Fed'!I343+'IP-9 FAEISM'!I343+'IP-9 Rec Fisc'!I343+'IP-9 Fortamun'!I343+'IP-9 FAISM'!I343+'IP-9 Ramo 09'!I343+'IP-9 FAISM Rendimientos'!I344</f>
        <v>0</v>
      </c>
      <c r="J343" s="11">
        <f t="shared" ref="J343:J376" si="125">G343-H343</f>
        <v>0</v>
      </c>
    </row>
    <row r="344" spans="1:10" ht="25.5" customHeight="1" x14ac:dyDescent="0.3">
      <c r="A344" s="35"/>
      <c r="B344" s="12"/>
      <c r="C344" s="102" t="s">
        <v>223</v>
      </c>
      <c r="D344" s="103"/>
      <c r="E344" s="13">
        <f>SUM(E345)</f>
        <v>0</v>
      </c>
      <c r="F344" s="13">
        <f>SUM(F345)</f>
        <v>0</v>
      </c>
      <c r="G344" s="13">
        <f t="shared" si="88"/>
        <v>0</v>
      </c>
      <c r="H344" s="13">
        <f t="shared" ref="H344:I344" si="126">SUM(H345)</f>
        <v>0</v>
      </c>
      <c r="I344" s="13">
        <f t="shared" si="126"/>
        <v>0</v>
      </c>
      <c r="J344" s="13">
        <f t="shared" si="125"/>
        <v>0</v>
      </c>
    </row>
    <row r="345" spans="1:10" x14ac:dyDescent="0.3">
      <c r="A345" s="35"/>
      <c r="B345" s="12"/>
      <c r="C345" s="12"/>
      <c r="D345" s="10" t="s">
        <v>252</v>
      </c>
      <c r="E345" s="11">
        <v>0</v>
      </c>
      <c r="F345" s="11">
        <v>0</v>
      </c>
      <c r="G345" s="11">
        <f t="shared" ref="G345:G368" si="127">E345+F345</f>
        <v>0</v>
      </c>
      <c r="H345" s="11">
        <v>0</v>
      </c>
      <c r="I345" s="11">
        <v>0</v>
      </c>
      <c r="J345" s="11">
        <f t="shared" si="125"/>
        <v>0</v>
      </c>
    </row>
    <row r="346" spans="1:10" x14ac:dyDescent="0.3">
      <c r="A346" s="35"/>
      <c r="B346" s="12"/>
      <c r="C346" s="54" t="s">
        <v>224</v>
      </c>
      <c r="D346" s="26"/>
      <c r="E346" s="13">
        <f>SUM(E347:E347)</f>
        <v>0</v>
      </c>
      <c r="F346" s="13">
        <f>SUM(F347:F347)</f>
        <v>0</v>
      </c>
      <c r="G346" s="13">
        <f t="shared" si="127"/>
        <v>0</v>
      </c>
      <c r="H346" s="13">
        <f>SUM(H347:H347)</f>
        <v>0</v>
      </c>
      <c r="I346" s="13">
        <f>SUM(I347:I347)</f>
        <v>0</v>
      </c>
      <c r="J346" s="13">
        <f t="shared" si="125"/>
        <v>0</v>
      </c>
    </row>
    <row r="347" spans="1:10" x14ac:dyDescent="0.3">
      <c r="A347" s="35"/>
      <c r="B347" s="12"/>
      <c r="C347" s="12"/>
      <c r="D347" s="10" t="s">
        <v>389</v>
      </c>
      <c r="E347" s="11">
        <f>'IP-9 Part Fed'!E347+'IP-9 FAEISM'!E347+'IP-9 Rec Fisc'!E347+'IP-9 Fortamun'!E347+'IP-9 FAISM'!E347+'IP-9 Ramo 09'!E347+'IP-9 FAISM Rendimientos'!E348</f>
        <v>0</v>
      </c>
      <c r="F347" s="11">
        <f>'IP-9 Part Fed'!F347+'IP-9 FAEISM'!F347+'IP-9 Rec Fisc'!F347+'IP-9 Fortamun'!F347+'IP-9 FAISM'!F347+'IP-9 Ramo 09'!F347+'IP-9 FAISM Rendimientos'!F348</f>
        <v>0</v>
      </c>
      <c r="G347" s="11">
        <f>E347+F347</f>
        <v>0</v>
      </c>
      <c r="H347" s="11">
        <f>'IP-9 Part Fed'!H347+'IP-9 FAEISM'!H347+'IP-9 Rec Fisc'!H347+'IP-9 Fortamun'!H347+'IP-9 FAISM'!H347+'IP-9 Ramo 09'!H347+'IP-9 FAISM Rendimientos'!H348</f>
        <v>0</v>
      </c>
      <c r="I347" s="11">
        <f>'IP-9 Part Fed'!I347+'IP-9 FAEISM'!I347+'IP-9 Rec Fisc'!I347+'IP-9 Fortamun'!I347+'IP-9 FAISM'!I347+'IP-9 Ramo 09'!I347+'IP-9 FAISM Rendimientos'!I348</f>
        <v>0</v>
      </c>
      <c r="J347" s="11">
        <f>G347-H347</f>
        <v>0</v>
      </c>
    </row>
    <row r="348" spans="1:10" ht="14.25" customHeight="1" x14ac:dyDescent="0.3">
      <c r="A348" s="35"/>
      <c r="B348" s="12"/>
      <c r="C348" s="54" t="s">
        <v>185</v>
      </c>
      <c r="D348" s="26"/>
      <c r="E348" s="13">
        <f>SUM(E349:E350)</f>
        <v>0</v>
      </c>
      <c r="F348" s="13">
        <f t="shared" ref="F348:J348" si="128">SUM(F349:F350)</f>
        <v>0</v>
      </c>
      <c r="G348" s="13">
        <f t="shared" si="128"/>
        <v>0</v>
      </c>
      <c r="H348" s="13">
        <f t="shared" si="128"/>
        <v>0</v>
      </c>
      <c r="I348" s="13">
        <f t="shared" si="128"/>
        <v>0</v>
      </c>
      <c r="J348" s="13">
        <f t="shared" si="128"/>
        <v>0</v>
      </c>
    </row>
    <row r="349" spans="1:10" x14ac:dyDescent="0.3">
      <c r="A349" s="35"/>
      <c r="B349" s="12"/>
      <c r="C349" s="12"/>
      <c r="D349" s="10" t="s">
        <v>390</v>
      </c>
      <c r="E349" s="11">
        <f>'IP-9 Part Fed'!E349+'IP-9 FAEISM'!E349+'IP-9 Rec Fisc'!E349+'IP-9 Fortamun'!E349+'IP-9 FAISM'!E349+'IP-9 Ramo 09'!E349+'IP-9 FAISM Rendimientos'!E350</f>
        <v>0</v>
      </c>
      <c r="F349" s="11">
        <f>'IP-9 Part Fed'!F349+'IP-9 FAEISM'!F349+'IP-9 Rec Fisc'!F349+'IP-9 Fortamun'!F349+'IP-9 FAISM'!F349+'IP-9 Ramo 09'!F349+'IP-9 FAISM Rendimientos'!F350</f>
        <v>0</v>
      </c>
      <c r="G349" s="11">
        <f t="shared" si="127"/>
        <v>0</v>
      </c>
      <c r="H349" s="11">
        <f>'IP-9 Part Fed'!H349+'IP-9 FAEISM'!H349+'IP-9 Rec Fisc'!H349+'IP-9 Fortamun'!H349+'IP-9 FAISM'!H349+'IP-9 Ramo 09'!H349+'IP-9 FAISM Rendimientos'!H350</f>
        <v>0</v>
      </c>
      <c r="I349" s="11">
        <f>'IP-9 Part Fed'!I349+'IP-9 FAEISM'!I349+'IP-9 Rec Fisc'!I349+'IP-9 Fortamun'!I349+'IP-9 FAISM'!I349+'IP-9 Ramo 09'!I349+'IP-9 FAISM Rendimientos'!I350</f>
        <v>0</v>
      </c>
      <c r="J349" s="11">
        <f t="shared" si="125"/>
        <v>0</v>
      </c>
    </row>
    <row r="350" spans="1:10" x14ac:dyDescent="0.3">
      <c r="A350" s="35"/>
      <c r="B350" s="12"/>
      <c r="C350" s="12"/>
      <c r="D350" s="10" t="s">
        <v>391</v>
      </c>
      <c r="E350" s="11">
        <f>'IP-9 Part Fed'!E350+'IP-9 FAEISM'!E350+'IP-9 Rec Fisc'!E350+'IP-9 Fortamun'!E350+'IP-9 FAISM'!E350+'IP-9 Ramo 09'!E350+'IP-9 FAISM Rendimientos'!E351</f>
        <v>0</v>
      </c>
      <c r="F350" s="11">
        <f>'IP-9 Part Fed'!F350+'IP-9 FAEISM'!F350+'IP-9 Rec Fisc'!F350+'IP-9 Fortamun'!F350+'IP-9 FAISM'!F350+'IP-9 Ramo 09'!F350+'IP-9 FAISM Rendimientos'!F351</f>
        <v>0</v>
      </c>
      <c r="G350" s="11">
        <f t="shared" si="127"/>
        <v>0</v>
      </c>
      <c r="H350" s="11">
        <f>'IP-9 Part Fed'!H350+'IP-9 FAEISM'!H350+'IP-9 Rec Fisc'!H350+'IP-9 Fortamun'!H350+'IP-9 FAISM'!H350+'IP-9 Ramo 09'!H350+'IP-9 FAISM Rendimientos'!H351</f>
        <v>0</v>
      </c>
      <c r="I350" s="11">
        <f>'IP-9 Part Fed'!I350+'IP-9 FAEISM'!I350+'IP-9 Rec Fisc'!I350+'IP-9 Fortamun'!I350+'IP-9 FAISM'!I350+'IP-9 Ramo 09'!I350+'IP-9 FAISM Rendimientos'!I351</f>
        <v>0</v>
      </c>
      <c r="J350" s="11">
        <f t="shared" si="125"/>
        <v>0</v>
      </c>
    </row>
    <row r="351" spans="1:10" ht="14.25" customHeight="1" x14ac:dyDescent="0.3">
      <c r="A351" s="35"/>
      <c r="B351" s="12"/>
      <c r="C351" s="54" t="s">
        <v>186</v>
      </c>
      <c r="D351" s="26"/>
      <c r="E351" s="13">
        <f>SUM(E352:E352)</f>
        <v>0</v>
      </c>
      <c r="F351" s="13">
        <f>SUM(F352:F352)</f>
        <v>0</v>
      </c>
      <c r="G351" s="13">
        <f t="shared" si="127"/>
        <v>0</v>
      </c>
      <c r="H351" s="13">
        <f>SUM(H352:H352)</f>
        <v>0</v>
      </c>
      <c r="I351" s="13">
        <f>SUM(I352:I352)</f>
        <v>0</v>
      </c>
      <c r="J351" s="13">
        <f t="shared" si="125"/>
        <v>0</v>
      </c>
    </row>
    <row r="352" spans="1:10" ht="14.25" customHeight="1" x14ac:dyDescent="0.3">
      <c r="A352" s="35"/>
      <c r="B352" s="12"/>
      <c r="C352" s="12"/>
      <c r="D352" s="10" t="s">
        <v>392</v>
      </c>
      <c r="E352" s="11">
        <f>'IP-9 Part Fed'!E352+'IP-9 FAEISM'!E352+'IP-9 Rec Fisc'!E352+'IP-9 Fortamun'!E352+'IP-9 FAISM'!E352+'IP-9 Ramo 09'!E352+'IP-9 FAISM Rendimientos'!E353</f>
        <v>0</v>
      </c>
      <c r="F352" s="11">
        <f>'IP-9 Part Fed'!F352+'IP-9 FAEISM'!F352+'IP-9 Rec Fisc'!F352+'IP-9 Fortamun'!F352+'IP-9 FAISM'!F352+'IP-9 Ramo 09'!F352+'IP-9 FAISM Rendimientos'!F353</f>
        <v>0</v>
      </c>
      <c r="G352" s="11">
        <f t="shared" si="127"/>
        <v>0</v>
      </c>
      <c r="H352" s="11">
        <f>'IP-9 Part Fed'!H352+'IP-9 FAEISM'!H352+'IP-9 Rec Fisc'!H352+'IP-9 Fortamun'!H352+'IP-9 FAISM'!H352+'IP-9 Ramo 09'!H352+'IP-9 FAISM Rendimientos'!H353</f>
        <v>0</v>
      </c>
      <c r="I352" s="11">
        <f>'IP-9 Part Fed'!I352+'IP-9 FAEISM'!I352+'IP-9 Rec Fisc'!I352+'IP-9 Fortamun'!I352+'IP-9 FAISM'!I352+'IP-9 Ramo 09'!I352+'IP-9 FAISM Rendimientos'!I353</f>
        <v>0</v>
      </c>
      <c r="J352" s="11">
        <f t="shared" si="125"/>
        <v>0</v>
      </c>
    </row>
    <row r="353" spans="1:10" ht="14.25" customHeight="1" x14ac:dyDescent="0.3">
      <c r="A353" s="35"/>
      <c r="B353" s="46" t="s">
        <v>38</v>
      </c>
      <c r="C353" s="46"/>
      <c r="D353" s="47"/>
      <c r="E353" s="13">
        <f>E354</f>
        <v>0</v>
      </c>
      <c r="F353" s="13">
        <f>F354</f>
        <v>0</v>
      </c>
      <c r="G353" s="13">
        <f t="shared" si="127"/>
        <v>0</v>
      </c>
      <c r="H353" s="13">
        <f t="shared" ref="H353:I353" si="129">H354</f>
        <v>0</v>
      </c>
      <c r="I353" s="13">
        <f t="shared" si="129"/>
        <v>0</v>
      </c>
      <c r="J353" s="13">
        <f t="shared" si="125"/>
        <v>0</v>
      </c>
    </row>
    <row r="354" spans="1:10" ht="14.25" customHeight="1" x14ac:dyDescent="0.3">
      <c r="A354" s="35"/>
      <c r="B354" s="12"/>
      <c r="C354" s="54" t="s">
        <v>187</v>
      </c>
      <c r="D354" s="26"/>
      <c r="E354" s="13">
        <f>SUM(E355)</f>
        <v>0</v>
      </c>
      <c r="F354" s="13">
        <f>SUM(F355)</f>
        <v>0</v>
      </c>
      <c r="G354" s="13">
        <f t="shared" si="127"/>
        <v>0</v>
      </c>
      <c r="H354" s="13">
        <f t="shared" ref="H354:I354" si="130">SUM(H355)</f>
        <v>0</v>
      </c>
      <c r="I354" s="13">
        <f t="shared" si="130"/>
        <v>0</v>
      </c>
      <c r="J354" s="13">
        <f t="shared" si="125"/>
        <v>0</v>
      </c>
    </row>
    <row r="355" spans="1:10" ht="14.25" customHeight="1" x14ac:dyDescent="0.3">
      <c r="A355" s="35"/>
      <c r="B355" s="12"/>
      <c r="C355" s="12"/>
      <c r="D355" s="10" t="s">
        <v>187</v>
      </c>
      <c r="E355" s="11">
        <v>0</v>
      </c>
      <c r="F355" s="11">
        <v>0</v>
      </c>
      <c r="G355" s="11">
        <f t="shared" si="127"/>
        <v>0</v>
      </c>
      <c r="H355" s="11">
        <v>0</v>
      </c>
      <c r="I355" s="11">
        <v>0</v>
      </c>
      <c r="J355" s="11">
        <f t="shared" si="125"/>
        <v>0</v>
      </c>
    </row>
    <row r="356" spans="1:10" ht="14.25" customHeight="1" x14ac:dyDescent="0.3">
      <c r="A356" s="35"/>
      <c r="B356" s="12"/>
      <c r="C356" s="54" t="s">
        <v>188</v>
      </c>
      <c r="D356" s="26"/>
      <c r="E356" s="13">
        <v>0</v>
      </c>
      <c r="F356" s="13">
        <v>0</v>
      </c>
      <c r="G356" s="13">
        <f t="shared" si="127"/>
        <v>0</v>
      </c>
      <c r="H356" s="13">
        <v>0</v>
      </c>
      <c r="I356" s="13">
        <v>0</v>
      </c>
      <c r="J356" s="13">
        <f t="shared" si="125"/>
        <v>0</v>
      </c>
    </row>
    <row r="357" spans="1:10" ht="14.25" customHeight="1" x14ac:dyDescent="0.3">
      <c r="A357" s="35"/>
      <c r="B357" s="12"/>
      <c r="C357" s="54" t="s">
        <v>189</v>
      </c>
      <c r="D357" s="26"/>
      <c r="E357" s="13">
        <v>0</v>
      </c>
      <c r="F357" s="13">
        <v>0</v>
      </c>
      <c r="G357" s="13">
        <f t="shared" si="127"/>
        <v>0</v>
      </c>
      <c r="H357" s="13">
        <v>0</v>
      </c>
      <c r="I357" s="13">
        <v>0</v>
      </c>
      <c r="J357" s="13">
        <f t="shared" si="125"/>
        <v>0</v>
      </c>
    </row>
    <row r="358" spans="1:10" ht="14.25" customHeight="1" x14ac:dyDescent="0.3">
      <c r="A358" s="35"/>
      <c r="B358" s="12"/>
      <c r="C358" s="54" t="s">
        <v>190</v>
      </c>
      <c r="D358" s="26"/>
      <c r="E358" s="13">
        <v>0</v>
      </c>
      <c r="F358" s="13">
        <v>0</v>
      </c>
      <c r="G358" s="13">
        <f t="shared" si="127"/>
        <v>0</v>
      </c>
      <c r="H358" s="13">
        <v>0</v>
      </c>
      <c r="I358" s="13">
        <v>0</v>
      </c>
      <c r="J358" s="13">
        <f t="shared" si="125"/>
        <v>0</v>
      </c>
    </row>
    <row r="359" spans="1:10" ht="14.25" customHeight="1" x14ac:dyDescent="0.3">
      <c r="A359" s="35"/>
      <c r="B359" s="46" t="s">
        <v>39</v>
      </c>
      <c r="C359" s="46"/>
      <c r="D359" s="47"/>
      <c r="E359" s="13">
        <f>+E360+E362+E363</f>
        <v>0</v>
      </c>
      <c r="F359" s="13">
        <f>+F360+F362+F363</f>
        <v>0</v>
      </c>
      <c r="G359" s="13">
        <f t="shared" si="127"/>
        <v>0</v>
      </c>
      <c r="H359" s="13">
        <f t="shared" ref="H359:I359" si="131">+H360+H362+H363</f>
        <v>0</v>
      </c>
      <c r="I359" s="13">
        <f t="shared" si="131"/>
        <v>0</v>
      </c>
      <c r="J359" s="13">
        <f t="shared" si="125"/>
        <v>0</v>
      </c>
    </row>
    <row r="360" spans="1:10" ht="14.25" customHeight="1" x14ac:dyDescent="0.3">
      <c r="A360" s="36"/>
      <c r="B360" s="62"/>
      <c r="C360" s="53" t="s">
        <v>191</v>
      </c>
      <c r="D360" s="26"/>
      <c r="E360" s="13">
        <f>SUM(E361)</f>
        <v>0</v>
      </c>
      <c r="F360" s="13">
        <f>SUM(F361)</f>
        <v>0</v>
      </c>
      <c r="G360" s="13">
        <f t="shared" si="127"/>
        <v>0</v>
      </c>
      <c r="H360" s="13">
        <f>SUM(H361)</f>
        <v>0</v>
      </c>
      <c r="I360" s="13">
        <f>SUM(I361)</f>
        <v>0</v>
      </c>
      <c r="J360" s="13">
        <f t="shared" si="125"/>
        <v>0</v>
      </c>
    </row>
    <row r="361" spans="1:10" ht="14.25" customHeight="1" x14ac:dyDescent="0.3">
      <c r="A361" s="35"/>
      <c r="B361" s="12"/>
      <c r="C361" s="12"/>
      <c r="D361" s="10" t="s">
        <v>191</v>
      </c>
      <c r="E361" s="11">
        <v>0</v>
      </c>
      <c r="F361" s="11">
        <v>0</v>
      </c>
      <c r="G361" s="11">
        <f t="shared" si="127"/>
        <v>0</v>
      </c>
      <c r="H361" s="11">
        <v>0</v>
      </c>
      <c r="I361" s="11">
        <v>0</v>
      </c>
      <c r="J361" s="11">
        <f t="shared" si="125"/>
        <v>0</v>
      </c>
    </row>
    <row r="362" spans="1:10" ht="14.25" customHeight="1" x14ac:dyDescent="0.3">
      <c r="A362" s="36"/>
      <c r="B362" s="62"/>
      <c r="C362" s="54" t="s">
        <v>192</v>
      </c>
      <c r="D362" s="26"/>
      <c r="E362" s="13">
        <v>0</v>
      </c>
      <c r="F362" s="13">
        <v>0</v>
      </c>
      <c r="G362" s="13">
        <f t="shared" si="127"/>
        <v>0</v>
      </c>
      <c r="H362" s="13">
        <v>0</v>
      </c>
      <c r="I362" s="13">
        <v>0</v>
      </c>
      <c r="J362" s="13">
        <f t="shared" si="125"/>
        <v>0</v>
      </c>
    </row>
    <row r="363" spans="1:10" ht="14.25" customHeight="1" x14ac:dyDescent="0.3">
      <c r="A363" s="36"/>
      <c r="B363" s="62"/>
      <c r="C363" s="54" t="s">
        <v>193</v>
      </c>
      <c r="D363" s="26"/>
      <c r="E363" s="13">
        <v>0</v>
      </c>
      <c r="F363" s="13">
        <v>0</v>
      </c>
      <c r="G363" s="13">
        <f t="shared" si="127"/>
        <v>0</v>
      </c>
      <c r="H363" s="13">
        <v>0</v>
      </c>
      <c r="I363" s="13">
        <v>0</v>
      </c>
      <c r="J363" s="13">
        <f t="shared" si="125"/>
        <v>0</v>
      </c>
    </row>
    <row r="364" spans="1:10" ht="14.25" customHeight="1" x14ac:dyDescent="0.3">
      <c r="A364" s="45" t="s">
        <v>40</v>
      </c>
      <c r="B364" s="46"/>
      <c r="C364" s="46"/>
      <c r="D364" s="47"/>
      <c r="E364" s="13">
        <f>SUM(E365+E398+E407)</f>
        <v>96520122.420000002</v>
      </c>
      <c r="F364" s="13">
        <f>SUM(F365+F398+F407)</f>
        <v>0</v>
      </c>
      <c r="G364" s="13">
        <f t="shared" si="127"/>
        <v>96520122.420000002</v>
      </c>
      <c r="H364" s="13">
        <f>SUM(H365+H398+H407)</f>
        <v>0</v>
      </c>
      <c r="I364" s="13">
        <f>SUM(I365+I398+I407)</f>
        <v>0</v>
      </c>
      <c r="J364" s="13">
        <f t="shared" si="125"/>
        <v>96520122.420000002</v>
      </c>
    </row>
    <row r="365" spans="1:10" ht="14.25" customHeight="1" x14ac:dyDescent="0.3">
      <c r="A365" s="36"/>
      <c r="B365" s="46" t="s">
        <v>41</v>
      </c>
      <c r="C365" s="46"/>
      <c r="D365" s="47"/>
      <c r="E365" s="13">
        <f>E366+E370+E378+E372+E393</f>
        <v>96520122.420000002</v>
      </c>
      <c r="F365" s="13">
        <f t="shared" ref="F365:J365" si="132">F366+F370+F378+F372+F393</f>
        <v>0</v>
      </c>
      <c r="G365" s="13">
        <f t="shared" si="132"/>
        <v>96520122.420000002</v>
      </c>
      <c r="H365" s="13">
        <f t="shared" si="132"/>
        <v>0</v>
      </c>
      <c r="I365" s="13">
        <f t="shared" si="132"/>
        <v>0</v>
      </c>
      <c r="J365" s="13">
        <f t="shared" si="132"/>
        <v>96520122.420000002</v>
      </c>
    </row>
    <row r="366" spans="1:10" ht="14.25" customHeight="1" x14ac:dyDescent="0.3">
      <c r="A366" s="36"/>
      <c r="B366" s="62"/>
      <c r="C366" s="54" t="s">
        <v>194</v>
      </c>
      <c r="D366" s="26"/>
      <c r="E366" s="13">
        <f>E367</f>
        <v>0</v>
      </c>
      <c r="F366" s="13">
        <f t="shared" ref="F366:I366" si="133">F367</f>
        <v>0</v>
      </c>
      <c r="G366" s="13">
        <f t="shared" si="127"/>
        <v>0</v>
      </c>
      <c r="H366" s="13">
        <f t="shared" si="133"/>
        <v>0</v>
      </c>
      <c r="I366" s="13">
        <f t="shared" si="133"/>
        <v>0</v>
      </c>
      <c r="J366" s="13">
        <f t="shared" si="125"/>
        <v>0</v>
      </c>
    </row>
    <row r="367" spans="1:10" ht="12.75" hidden="1" customHeight="1" x14ac:dyDescent="0.3">
      <c r="A367" s="36"/>
      <c r="B367" s="62"/>
      <c r="C367" s="54" t="s">
        <v>246</v>
      </c>
      <c r="D367" s="26"/>
      <c r="E367" s="13">
        <f>SUM(E368:E369)</f>
        <v>0</v>
      </c>
      <c r="F367" s="13">
        <f>SUM(F368:F369)</f>
        <v>0</v>
      </c>
      <c r="G367" s="13">
        <f t="shared" si="127"/>
        <v>0</v>
      </c>
      <c r="H367" s="13">
        <f>SUM(H368:H369)</f>
        <v>0</v>
      </c>
      <c r="I367" s="13">
        <f>SUM(I368:I369)</f>
        <v>0</v>
      </c>
      <c r="J367" s="13">
        <f t="shared" si="125"/>
        <v>0</v>
      </c>
    </row>
    <row r="368" spans="1:10" ht="22.5" hidden="1" customHeight="1" x14ac:dyDescent="0.3">
      <c r="A368" s="36"/>
      <c r="B368" s="62"/>
      <c r="C368" s="62"/>
      <c r="D368" s="10" t="s">
        <v>394</v>
      </c>
      <c r="E368" s="11">
        <v>0</v>
      </c>
      <c r="F368" s="11">
        <v>0</v>
      </c>
      <c r="G368" s="11">
        <f t="shared" si="127"/>
        <v>0</v>
      </c>
      <c r="H368" s="11">
        <v>0</v>
      </c>
      <c r="I368" s="11">
        <v>0</v>
      </c>
      <c r="J368" s="11">
        <f t="shared" si="125"/>
        <v>0</v>
      </c>
    </row>
    <row r="369" spans="1:10" hidden="1" x14ac:dyDescent="0.3">
      <c r="A369" s="36"/>
      <c r="B369" s="62"/>
      <c r="C369" s="62"/>
      <c r="D369" s="10"/>
      <c r="E369" s="11">
        <v>0</v>
      </c>
      <c r="F369" s="11">
        <v>0</v>
      </c>
      <c r="G369" s="11">
        <f t="shared" ref="G369:G371" si="134">E369+F369</f>
        <v>0</v>
      </c>
      <c r="H369" s="11">
        <v>0</v>
      </c>
      <c r="I369" s="11">
        <v>0</v>
      </c>
      <c r="J369" s="11">
        <f t="shared" ref="J369:J371" si="135">G369-H369</f>
        <v>0</v>
      </c>
    </row>
    <row r="370" spans="1:10" ht="13.5" customHeight="1" x14ac:dyDescent="0.3">
      <c r="A370" s="36"/>
      <c r="B370" s="62"/>
      <c r="C370" s="53" t="s">
        <v>195</v>
      </c>
      <c r="D370" s="26"/>
      <c r="E370" s="13">
        <f>E371</f>
        <v>20472244.199999999</v>
      </c>
      <c r="F370" s="13">
        <f t="shared" ref="F370:J370" si="136">F371</f>
        <v>0</v>
      </c>
      <c r="G370" s="13">
        <f t="shared" si="136"/>
        <v>20472244.199999999</v>
      </c>
      <c r="H370" s="13">
        <f t="shared" si="136"/>
        <v>0</v>
      </c>
      <c r="I370" s="13">
        <f t="shared" si="136"/>
        <v>0</v>
      </c>
      <c r="J370" s="13">
        <f t="shared" si="136"/>
        <v>20472244.199999999</v>
      </c>
    </row>
    <row r="371" spans="1:10" ht="36" x14ac:dyDescent="0.3">
      <c r="A371" s="36"/>
      <c r="B371" s="62"/>
      <c r="C371" s="53"/>
      <c r="D371" s="10" t="s">
        <v>393</v>
      </c>
      <c r="E371" s="11">
        <f>'IP-9 Part Fed'!E371+'IP-9 FAEISM'!E371+'IP-9 Rec Fisc'!E371+'IP-9 Fortamun'!E371+'IP-9 FAISM'!E371+'IP-9 Ramo 09'!E371+'IP-9 FAISM Rendimientos'!E372</f>
        <v>20472244.199999999</v>
      </c>
      <c r="F371" s="11">
        <f>'IP-9 Part Fed'!F371+'IP-9 FAEISM'!F371+'IP-9 Rec Fisc'!F371+'IP-9 Fortamun'!F371+'IP-9 FAISM'!F371+'IP-9 Ramo 09'!F371+'IP-9 FAISM Rendimientos'!F372</f>
        <v>0</v>
      </c>
      <c r="G371" s="11">
        <f t="shared" si="134"/>
        <v>20472244.199999999</v>
      </c>
      <c r="H371" s="11">
        <f>'IP-9 Part Fed'!H371+'IP-9 FAEISM'!H371+'IP-9 Rec Fisc'!H371+'IP-9 Fortamun'!H371+'IP-9 FAISM'!H371+'IP-9 Ramo 09'!H371+'IP-9 FAISM Rendimientos'!H372</f>
        <v>0</v>
      </c>
      <c r="I371" s="11">
        <f>'IP-9 Part Fed'!I371+'IP-9 FAEISM'!I371+'IP-9 Rec Fisc'!I371+'IP-9 Fortamun'!I371+'IP-9 FAISM'!I371+'IP-9 Ramo 09'!I371+'IP-9 FAISM Rendimientos'!I372</f>
        <v>0</v>
      </c>
      <c r="J371" s="11">
        <f t="shared" si="135"/>
        <v>20472244.199999999</v>
      </c>
    </row>
    <row r="372" spans="1:10" ht="33.75" customHeight="1" x14ac:dyDescent="0.3">
      <c r="A372" s="36"/>
      <c r="B372" s="62"/>
      <c r="C372" s="104" t="s">
        <v>395</v>
      </c>
      <c r="D372" s="105"/>
      <c r="E372" s="13">
        <f>SUM(E373:E374)</f>
        <v>23060000</v>
      </c>
      <c r="F372" s="13">
        <f t="shared" ref="F372:J372" si="137">SUM(F373:F374)</f>
        <v>0</v>
      </c>
      <c r="G372" s="13">
        <f t="shared" si="137"/>
        <v>23060000</v>
      </c>
      <c r="H372" s="13">
        <f t="shared" si="137"/>
        <v>0</v>
      </c>
      <c r="I372" s="13">
        <f t="shared" si="137"/>
        <v>0</v>
      </c>
      <c r="J372" s="13">
        <f t="shared" si="137"/>
        <v>23060000</v>
      </c>
    </row>
    <row r="373" spans="1:10" ht="36" x14ac:dyDescent="0.3">
      <c r="A373" s="36"/>
      <c r="B373" s="62"/>
      <c r="C373" s="62"/>
      <c r="D373" s="10" t="s">
        <v>396</v>
      </c>
      <c r="E373" s="11">
        <f>'IP-9 Part Fed'!E373+'IP-9 FAEISM'!E373+'IP-9 Rec Fisc'!E373+'IP-9 Fortamun'!E373+'IP-9 FAISM'!E373+'IP-9 Ramo 09'!E373+'IP-9 FAISM Rendimientos'!E374</f>
        <v>23060000</v>
      </c>
      <c r="F373" s="11">
        <f>'IP-9 Part Fed'!F373+'IP-9 FAEISM'!F373+'IP-9 Rec Fisc'!F373+'IP-9 Fortamun'!F373+'IP-9 FAISM'!F373+'IP-9 Ramo 09'!F373+'IP-9 FAISM Rendimientos'!F374</f>
        <v>0</v>
      </c>
      <c r="G373" s="11">
        <f t="shared" ref="G373:G374" si="138">E373+F373</f>
        <v>23060000</v>
      </c>
      <c r="H373" s="11">
        <f>'IP-9 Part Fed'!H373+'IP-9 FAEISM'!H373+'IP-9 Rec Fisc'!H373+'IP-9 Fortamun'!H373+'IP-9 FAISM'!H373+'IP-9 Ramo 09'!H373+'IP-9 FAISM Rendimientos'!H374</f>
        <v>0</v>
      </c>
      <c r="I373" s="11">
        <f>'IP-9 Part Fed'!I373+'IP-9 FAEISM'!I373+'IP-9 Rec Fisc'!I373+'IP-9 Fortamun'!I373+'IP-9 FAISM'!I373+'IP-9 Ramo 09'!I373+'IP-9 FAISM Rendimientos'!I374</f>
        <v>0</v>
      </c>
      <c r="J373" s="11">
        <f t="shared" si="125"/>
        <v>23060000</v>
      </c>
    </row>
    <row r="374" spans="1:10" x14ac:dyDescent="0.3">
      <c r="A374" s="36"/>
      <c r="B374" s="62"/>
      <c r="C374" s="62"/>
      <c r="D374" s="10" t="s">
        <v>397</v>
      </c>
      <c r="E374" s="11">
        <f>'IP-9 Part Fed'!E374+'IP-9 FAEISM'!E374+'IP-9 Rec Fisc'!E374+'IP-9 Fortamun'!E374+'IP-9 FAISM'!E374+'IP-9 Ramo 09'!E374+'IP-9 FAISM Rendimientos'!E375</f>
        <v>0</v>
      </c>
      <c r="F374" s="11">
        <f>'IP-9 Part Fed'!F374+'IP-9 FAEISM'!F374+'IP-9 Rec Fisc'!F374+'IP-9 Fortamun'!F374+'IP-9 FAISM'!F374+'IP-9 Ramo 09'!F374+'IP-9 FAISM Rendimientos'!F375</f>
        <v>0</v>
      </c>
      <c r="G374" s="11">
        <f t="shared" si="138"/>
        <v>0</v>
      </c>
      <c r="H374" s="11">
        <f>'IP-9 Part Fed'!H374+'IP-9 FAEISM'!H374+'IP-9 Rec Fisc'!H374+'IP-9 Fortamun'!H374+'IP-9 FAISM'!H374+'IP-9 Ramo 09'!H374+'IP-9 FAISM Rendimientos'!H375</f>
        <v>0</v>
      </c>
      <c r="I374" s="11">
        <f>'IP-9 Part Fed'!I374+'IP-9 FAEISM'!I374+'IP-9 Rec Fisc'!I374+'IP-9 Fortamun'!I374+'IP-9 FAISM'!I374+'IP-9 Ramo 09'!I374+'IP-9 FAISM Rendimientos'!I375</f>
        <v>0</v>
      </c>
      <c r="J374" s="11">
        <f t="shared" si="125"/>
        <v>0</v>
      </c>
    </row>
    <row r="375" spans="1:10" ht="14.25" hidden="1" customHeight="1" x14ac:dyDescent="0.3">
      <c r="A375" s="36"/>
      <c r="B375" s="62"/>
      <c r="C375" s="54" t="s">
        <v>247</v>
      </c>
      <c r="D375" s="26"/>
      <c r="E375" s="13">
        <f>SUM(E376:E377)</f>
        <v>0</v>
      </c>
      <c r="F375" s="13">
        <f>SUM(F376:F377)</f>
        <v>0</v>
      </c>
      <c r="G375" s="13">
        <f t="shared" ref="G375" si="139">E375+F375</f>
        <v>0</v>
      </c>
      <c r="H375" s="13">
        <f>SUM(H376:H377)</f>
        <v>0</v>
      </c>
      <c r="I375" s="13">
        <f>SUM(I376:I377)</f>
        <v>0</v>
      </c>
      <c r="J375" s="13">
        <f t="shared" si="125"/>
        <v>0</v>
      </c>
    </row>
    <row r="376" spans="1:10" hidden="1" x14ac:dyDescent="0.3">
      <c r="A376" s="36"/>
      <c r="B376" s="62"/>
      <c r="C376" s="62"/>
      <c r="D376" s="10" t="s">
        <v>332</v>
      </c>
      <c r="E376" s="11">
        <v>0</v>
      </c>
      <c r="F376" s="11">
        <v>0</v>
      </c>
      <c r="G376" s="11">
        <f>E376+F376</f>
        <v>0</v>
      </c>
      <c r="H376" s="11">
        <v>0</v>
      </c>
      <c r="I376" s="11">
        <v>0</v>
      </c>
      <c r="J376" s="11">
        <f t="shared" si="125"/>
        <v>0</v>
      </c>
    </row>
    <row r="377" spans="1:10" ht="51.75" hidden="1" customHeight="1" x14ac:dyDescent="0.3">
      <c r="A377" s="36"/>
      <c r="B377" s="62"/>
      <c r="C377" s="62"/>
      <c r="D377" s="10"/>
      <c r="E377" s="11">
        <v>0</v>
      </c>
      <c r="F377" s="11">
        <v>0</v>
      </c>
      <c r="G377" s="11">
        <f t="shared" ref="G377" si="140">E377+F377</f>
        <v>0</v>
      </c>
      <c r="H377" s="11">
        <v>0</v>
      </c>
      <c r="I377" s="11">
        <v>0</v>
      </c>
      <c r="J377" s="11">
        <f t="shared" ref="J377" si="141">G377-H377</f>
        <v>0</v>
      </c>
    </row>
    <row r="378" spans="1:10" ht="12" customHeight="1" x14ac:dyDescent="0.3">
      <c r="A378" s="36"/>
      <c r="B378" s="62"/>
      <c r="C378" s="53" t="s">
        <v>197</v>
      </c>
      <c r="D378" s="26"/>
      <c r="E378" s="13">
        <f>E379+E380</f>
        <v>52987878.219999999</v>
      </c>
      <c r="F378" s="13">
        <f>F379+F380</f>
        <v>0</v>
      </c>
      <c r="G378" s="13">
        <f t="shared" ref="G378:J378" si="142">G379+G380</f>
        <v>52987878.219999999</v>
      </c>
      <c r="H378" s="13">
        <f t="shared" si="142"/>
        <v>0</v>
      </c>
      <c r="I378" s="13">
        <f t="shared" si="142"/>
        <v>0</v>
      </c>
      <c r="J378" s="13">
        <f t="shared" si="142"/>
        <v>52987878.219999999</v>
      </c>
    </row>
    <row r="379" spans="1:10" ht="21.75" customHeight="1" x14ac:dyDescent="0.3">
      <c r="A379" s="36"/>
      <c r="B379" s="62"/>
      <c r="C379" s="53"/>
      <c r="D379" s="10" t="s">
        <v>398</v>
      </c>
      <c r="E379" s="11">
        <f>'IP-9 Part Fed'!E379+'IP-9 FAEISM'!E379+'IP-9 Rec Fisc'!E379+'IP-9 Fortamun'!E379+'IP-9 FAISM'!E379+'IP-9 Ramo 09'!E379+'IP-9 FAISM Rendimientos'!E380</f>
        <v>52987878.219999999</v>
      </c>
      <c r="F379" s="11">
        <f>'IP-9 Part Fed'!F379+'IP-9 FAEISM'!F379+'IP-9 Rec Fisc'!F379+'IP-9 Fortamun'!F379+'IP-9 FAISM'!F379+'IP-9 Ramo 09'!F379+'IP-9 FAISM Rendimientos'!F380</f>
        <v>0</v>
      </c>
      <c r="G379" s="11">
        <f t="shared" ref="G379:G380" si="143">E379+F379</f>
        <v>52987878.219999999</v>
      </c>
      <c r="H379" s="11">
        <f>'IP-9 Part Fed'!H379+'IP-9 FAEISM'!H379+'IP-9 Rec Fisc'!H379+'IP-9 Fortamun'!H379+'IP-9 FAISM'!H379+'IP-9 Ramo 09'!H379+'IP-9 FAISM Rendimientos'!H380</f>
        <v>0</v>
      </c>
      <c r="I379" s="11">
        <f>'IP-9 Part Fed'!I379+'IP-9 FAEISM'!I379+'IP-9 Rec Fisc'!I379+'IP-9 Fortamun'!I379+'IP-9 FAISM'!I379+'IP-9 Ramo 09'!I379+'IP-9 FAISM Rendimientos'!I380</f>
        <v>0</v>
      </c>
      <c r="J379" s="11">
        <f t="shared" ref="J379:J380" si="144">G379-H379</f>
        <v>52987878.219999999</v>
      </c>
    </row>
    <row r="380" spans="1:10" ht="22.5" customHeight="1" x14ac:dyDescent="0.3">
      <c r="A380" s="36"/>
      <c r="B380" s="62"/>
      <c r="C380" s="53"/>
      <c r="D380" s="10" t="s">
        <v>399</v>
      </c>
      <c r="E380" s="11">
        <f>'IP-9 Part Fed'!E380+'IP-9 FAEISM'!E380+'IP-9 Rec Fisc'!E380+'IP-9 Fortamun'!E380+'IP-9 FAISM'!E380+'IP-9 Ramo 09'!E380+'IP-9 FAISM Rendimientos'!E381</f>
        <v>0</v>
      </c>
      <c r="F380" s="11">
        <f>'IP-9 Part Fed'!F380+'IP-9 FAEISM'!F380+'IP-9 Rec Fisc'!F380+'IP-9 Fortamun'!F380+'IP-9 FAISM'!F380+'IP-9 Ramo 09'!F380+'IP-9 FAISM Rendimientos'!F381</f>
        <v>0</v>
      </c>
      <c r="G380" s="11">
        <f t="shared" si="143"/>
        <v>0</v>
      </c>
      <c r="H380" s="11">
        <f>'IP-9 Part Fed'!H380+'IP-9 FAEISM'!H380+'IP-9 Rec Fisc'!H380+'IP-9 Fortamun'!H380+'IP-9 FAISM'!H380+'IP-9 Ramo 09'!H380+'IP-9 FAISM Rendimientos'!H381</f>
        <v>0</v>
      </c>
      <c r="I380" s="11">
        <f>'IP-9 Part Fed'!I380+'IP-9 FAEISM'!I380+'IP-9 Rec Fisc'!I380+'IP-9 Fortamun'!I380+'IP-9 FAISM'!I380+'IP-9 Ramo 09'!I380+'IP-9 FAISM Rendimientos'!I381</f>
        <v>0</v>
      </c>
      <c r="J380" s="11">
        <f t="shared" si="144"/>
        <v>0</v>
      </c>
    </row>
    <row r="381" spans="1:10" ht="12" hidden="1" customHeight="1" x14ac:dyDescent="0.3">
      <c r="A381" s="36"/>
      <c r="B381" s="62"/>
      <c r="C381" s="53" t="s">
        <v>248</v>
      </c>
      <c r="D381" s="26"/>
      <c r="E381" s="13">
        <f>SUM(E382:E383)</f>
        <v>0</v>
      </c>
      <c r="F381" s="13">
        <f>SUM(F382:F383)</f>
        <v>0</v>
      </c>
      <c r="G381" s="13">
        <f t="shared" ref="G381:G383" si="145">E381+F381</f>
        <v>0</v>
      </c>
      <c r="H381" s="13">
        <f>SUM(H382:H383)</f>
        <v>0</v>
      </c>
      <c r="I381" s="13">
        <f>SUM(I382:I383)</f>
        <v>0</v>
      </c>
      <c r="J381" s="13">
        <f t="shared" ref="J381:J383" si="146">G381-H381</f>
        <v>0</v>
      </c>
    </row>
    <row r="382" spans="1:10" hidden="1" x14ac:dyDescent="0.3">
      <c r="A382" s="36"/>
      <c r="B382" s="62"/>
      <c r="C382" s="62"/>
      <c r="D382" s="10" t="s">
        <v>332</v>
      </c>
      <c r="E382" s="11">
        <v>0</v>
      </c>
      <c r="F382" s="11">
        <v>0</v>
      </c>
      <c r="G382" s="13">
        <f t="shared" si="145"/>
        <v>0</v>
      </c>
      <c r="H382" s="11">
        <v>0</v>
      </c>
      <c r="I382" s="11">
        <v>0</v>
      </c>
      <c r="J382" s="11">
        <f t="shared" si="146"/>
        <v>0</v>
      </c>
    </row>
    <row r="383" spans="1:10" ht="38.25" hidden="1" customHeight="1" x14ac:dyDescent="0.3">
      <c r="A383" s="36"/>
      <c r="B383" s="62"/>
      <c r="C383" s="62"/>
      <c r="D383" s="10"/>
      <c r="E383" s="11">
        <v>0</v>
      </c>
      <c r="F383" s="11">
        <v>0</v>
      </c>
      <c r="G383" s="13">
        <f t="shared" si="145"/>
        <v>0</v>
      </c>
      <c r="H383" s="11">
        <v>0</v>
      </c>
      <c r="I383" s="11">
        <v>0</v>
      </c>
      <c r="J383" s="11">
        <f t="shared" si="146"/>
        <v>0</v>
      </c>
    </row>
    <row r="384" spans="1:10" ht="14.25" hidden="1" customHeight="1" x14ac:dyDescent="0.3">
      <c r="A384" s="36"/>
      <c r="B384" s="62"/>
      <c r="C384" s="53" t="s">
        <v>249</v>
      </c>
      <c r="D384" s="26"/>
      <c r="E384" s="13">
        <f>SUM(E385:E386)</f>
        <v>0</v>
      </c>
      <c r="F384" s="13">
        <f>SUM(F385:F386)</f>
        <v>0</v>
      </c>
      <c r="G384" s="13">
        <f t="shared" ref="G384:G385" si="147">E384+F384</f>
        <v>0</v>
      </c>
      <c r="H384" s="13">
        <f>SUM(H385:H386)</f>
        <v>0</v>
      </c>
      <c r="I384" s="13">
        <f>SUM(I385:I386)</f>
        <v>0</v>
      </c>
      <c r="J384" s="13">
        <f t="shared" ref="J384:J387" si="148">G384-H384</f>
        <v>0</v>
      </c>
    </row>
    <row r="385" spans="1:10" hidden="1" x14ac:dyDescent="0.3">
      <c r="A385" s="36"/>
      <c r="B385" s="62"/>
      <c r="C385" s="62"/>
      <c r="D385" s="10" t="s">
        <v>332</v>
      </c>
      <c r="E385" s="11">
        <v>0</v>
      </c>
      <c r="F385" s="11">
        <v>0</v>
      </c>
      <c r="G385" s="11">
        <f t="shared" si="147"/>
        <v>0</v>
      </c>
      <c r="H385" s="11">
        <v>0</v>
      </c>
      <c r="I385" s="11">
        <v>0</v>
      </c>
      <c r="J385" s="11">
        <f t="shared" si="148"/>
        <v>0</v>
      </c>
    </row>
    <row r="386" spans="1:10" s="77" customFormat="1" hidden="1" x14ac:dyDescent="0.3">
      <c r="A386" s="36"/>
      <c r="B386" s="62"/>
      <c r="C386" s="62"/>
      <c r="D386" s="10"/>
      <c r="E386" s="11">
        <v>0</v>
      </c>
      <c r="F386" s="11">
        <v>0</v>
      </c>
      <c r="G386" s="11">
        <f>E386+F386</f>
        <v>0</v>
      </c>
      <c r="H386" s="11">
        <v>0</v>
      </c>
      <c r="I386" s="11">
        <v>0</v>
      </c>
      <c r="J386" s="11">
        <f>G386-H386</f>
        <v>0</v>
      </c>
    </row>
    <row r="387" spans="1:10" ht="15" hidden="1" customHeight="1" x14ac:dyDescent="0.3">
      <c r="A387" s="72"/>
      <c r="B387" s="73"/>
      <c r="C387" s="74" t="s">
        <v>250</v>
      </c>
      <c r="D387" s="75"/>
      <c r="E387" s="76">
        <f>SUM(E388:E389)</f>
        <v>0</v>
      </c>
      <c r="F387" s="76">
        <f>SUM(F388:F389)</f>
        <v>0</v>
      </c>
      <c r="G387" s="76">
        <f t="shared" ref="G387" si="149">E387+F387</f>
        <v>0</v>
      </c>
      <c r="H387" s="76">
        <f>SUM(H388:H389)</f>
        <v>0</v>
      </c>
      <c r="I387" s="76">
        <f>SUM(I388:I389)</f>
        <v>0</v>
      </c>
      <c r="J387" s="76">
        <f t="shared" si="148"/>
        <v>0</v>
      </c>
    </row>
    <row r="388" spans="1:10" hidden="1" x14ac:dyDescent="0.3">
      <c r="A388" s="36"/>
      <c r="B388" s="62"/>
      <c r="C388" s="62"/>
      <c r="D388" s="10" t="s">
        <v>332</v>
      </c>
      <c r="E388" s="11">
        <v>0</v>
      </c>
      <c r="F388" s="11">
        <v>0</v>
      </c>
      <c r="G388" s="11">
        <f t="shared" ref="G388" si="150">E388+F388</f>
        <v>0</v>
      </c>
      <c r="H388" s="11">
        <v>0</v>
      </c>
      <c r="I388" s="11">
        <v>0</v>
      </c>
      <c r="J388" s="11">
        <f t="shared" ref="J388" si="151">G388-H388</f>
        <v>0</v>
      </c>
    </row>
    <row r="389" spans="1:10" hidden="1" x14ac:dyDescent="0.3">
      <c r="A389" s="36"/>
      <c r="B389" s="62"/>
      <c r="C389" s="62"/>
      <c r="D389" s="10"/>
      <c r="E389" s="11">
        <v>0</v>
      </c>
      <c r="F389" s="11">
        <v>0</v>
      </c>
      <c r="G389" s="11">
        <f t="shared" ref="G389" si="152">E389+F389</f>
        <v>0</v>
      </c>
      <c r="H389" s="11">
        <v>0</v>
      </c>
      <c r="I389" s="11">
        <v>0</v>
      </c>
      <c r="J389" s="11">
        <f t="shared" ref="J389" si="153">G389-H389</f>
        <v>0</v>
      </c>
    </row>
    <row r="390" spans="1:10" ht="12.75" hidden="1" customHeight="1" x14ac:dyDescent="0.3">
      <c r="A390" s="36"/>
      <c r="B390" s="62"/>
      <c r="C390" s="54" t="s">
        <v>292</v>
      </c>
      <c r="D390" s="26"/>
      <c r="E390" s="13">
        <f>SUM(E391:E392)</f>
        <v>0</v>
      </c>
      <c r="F390" s="13">
        <f>SUM(F391:F392)</f>
        <v>0</v>
      </c>
      <c r="G390" s="13">
        <f>E390+F390</f>
        <v>0</v>
      </c>
      <c r="H390" s="13">
        <f>SUM(H391:H392)</f>
        <v>0</v>
      </c>
      <c r="I390" s="13">
        <f>SUM(I391:I392)</f>
        <v>0</v>
      </c>
      <c r="J390" s="13">
        <f t="shared" ref="J390:J391" si="154">G390-H390</f>
        <v>0</v>
      </c>
    </row>
    <row r="391" spans="1:10" ht="51" hidden="1" customHeight="1" x14ac:dyDescent="0.3">
      <c r="A391" s="36"/>
      <c r="B391" s="62"/>
      <c r="C391" s="62"/>
      <c r="D391" s="10" t="s">
        <v>330</v>
      </c>
      <c r="E391" s="11">
        <v>0</v>
      </c>
      <c r="F391" s="11">
        <v>0</v>
      </c>
      <c r="G391" s="11">
        <f t="shared" ref="G391" si="155">E391+F391</f>
        <v>0</v>
      </c>
      <c r="H391" s="11">
        <v>0</v>
      </c>
      <c r="I391" s="11">
        <v>0</v>
      </c>
      <c r="J391" s="11">
        <f t="shared" si="154"/>
        <v>0</v>
      </c>
    </row>
    <row r="392" spans="1:10" ht="36" hidden="1" x14ac:dyDescent="0.3">
      <c r="A392" s="36"/>
      <c r="B392" s="62"/>
      <c r="C392" s="62"/>
      <c r="D392" s="10" t="s">
        <v>331</v>
      </c>
      <c r="E392" s="11">
        <v>0</v>
      </c>
      <c r="F392" s="11">
        <v>0</v>
      </c>
      <c r="G392" s="11">
        <f t="shared" ref="G392" si="156">E392+F392</f>
        <v>0</v>
      </c>
      <c r="H392" s="11">
        <v>0</v>
      </c>
      <c r="I392" s="11">
        <v>0</v>
      </c>
      <c r="J392" s="11">
        <f t="shared" ref="J392" si="157">G392-H392</f>
        <v>0</v>
      </c>
    </row>
    <row r="393" spans="1:10" ht="13.5" customHeight="1" x14ac:dyDescent="0.3">
      <c r="A393" s="36"/>
      <c r="B393" s="62"/>
      <c r="C393" s="53" t="s">
        <v>198</v>
      </c>
      <c r="D393" s="26"/>
      <c r="E393" s="13">
        <f>E394</f>
        <v>0</v>
      </c>
      <c r="F393" s="13">
        <f t="shared" ref="F393:I393" si="158">F394</f>
        <v>0</v>
      </c>
      <c r="G393" s="13">
        <f t="shared" si="158"/>
        <v>0</v>
      </c>
      <c r="H393" s="13">
        <f t="shared" si="158"/>
        <v>0</v>
      </c>
      <c r="I393" s="13">
        <f t="shared" si="158"/>
        <v>0</v>
      </c>
      <c r="J393" s="13">
        <f t="shared" ref="J393:J431" si="159">G393-H393</f>
        <v>0</v>
      </c>
    </row>
    <row r="394" spans="1:10" ht="13.5" customHeight="1" x14ac:dyDescent="0.3">
      <c r="A394" s="36"/>
      <c r="B394" s="62"/>
      <c r="C394" s="53"/>
      <c r="D394" s="10" t="s">
        <v>400</v>
      </c>
      <c r="E394" s="11">
        <f>'IP-9 Part Fed'!E394+'IP-9 FAEISM'!E394+'IP-9 Rec Fisc'!E394+'IP-9 Fortamun'!E394+'IP-9 FAISM'!E394+'IP-9 Ramo 09'!E394+'IP-9 FAISM Rendimientos'!E395</f>
        <v>0</v>
      </c>
      <c r="F394" s="11">
        <f>'IP-9 Part Fed'!F394+'IP-9 FAEISM'!F394+'IP-9 Rec Fisc'!F394+'IP-9 Fortamun'!F394+'IP-9 FAISM'!F394+'IP-9 Ramo 09'!F394+'IP-9 FAISM Rendimientos'!F395</f>
        <v>0</v>
      </c>
      <c r="G394" s="11">
        <f t="shared" ref="G394:G431" si="160">E394+F394</f>
        <v>0</v>
      </c>
      <c r="H394" s="11">
        <f>'IP-9 Part Fed'!H394+'IP-9 FAEISM'!H394+'IP-9 Rec Fisc'!H394+'IP-9 Fortamun'!H394+'IP-9 FAISM'!H394+'IP-9 Ramo 09'!H394+'IP-9 FAISM Rendimientos'!H395</f>
        <v>0</v>
      </c>
      <c r="I394" s="11">
        <f>'IP-9 Part Fed'!I394+'IP-9 FAEISM'!I394+'IP-9 Rec Fisc'!I394+'IP-9 Fortamun'!I394+'IP-9 FAISM'!I394+'IP-9 Ramo 09'!I394+'IP-9 FAISM Rendimientos'!I395</f>
        <v>0</v>
      </c>
      <c r="J394" s="11">
        <f t="shared" si="159"/>
        <v>0</v>
      </c>
    </row>
    <row r="395" spans="1:10" ht="13.5" customHeight="1" x14ac:dyDescent="0.3">
      <c r="A395" s="36"/>
      <c r="B395" s="62"/>
      <c r="C395" s="53" t="s">
        <v>199</v>
      </c>
      <c r="D395" s="26"/>
      <c r="E395" s="13">
        <v>0</v>
      </c>
      <c r="F395" s="13">
        <v>0</v>
      </c>
      <c r="G395" s="13">
        <f t="shared" si="160"/>
        <v>0</v>
      </c>
      <c r="H395" s="13">
        <v>0</v>
      </c>
      <c r="I395" s="13">
        <v>0</v>
      </c>
      <c r="J395" s="13">
        <f t="shared" si="159"/>
        <v>0</v>
      </c>
    </row>
    <row r="396" spans="1:10" ht="13.5" customHeight="1" x14ac:dyDescent="0.3">
      <c r="A396" s="36"/>
      <c r="B396" s="62"/>
      <c r="C396" s="53" t="s">
        <v>200</v>
      </c>
      <c r="D396" s="26"/>
      <c r="E396" s="13">
        <v>0</v>
      </c>
      <c r="F396" s="13">
        <v>0</v>
      </c>
      <c r="G396" s="13">
        <f t="shared" si="160"/>
        <v>0</v>
      </c>
      <c r="H396" s="13">
        <v>0</v>
      </c>
      <c r="I396" s="13">
        <v>0</v>
      </c>
      <c r="J396" s="13">
        <f t="shared" si="159"/>
        <v>0</v>
      </c>
    </row>
    <row r="397" spans="1:10" ht="13.5" customHeight="1" x14ac:dyDescent="0.3">
      <c r="A397" s="36"/>
      <c r="B397" s="62"/>
      <c r="C397" s="53" t="s">
        <v>201</v>
      </c>
      <c r="D397" s="26"/>
      <c r="E397" s="13">
        <v>0</v>
      </c>
      <c r="F397" s="13">
        <v>0</v>
      </c>
      <c r="G397" s="13">
        <f t="shared" si="160"/>
        <v>0</v>
      </c>
      <c r="H397" s="13">
        <v>0</v>
      </c>
      <c r="I397" s="13">
        <v>0</v>
      </c>
      <c r="J397" s="13">
        <f t="shared" si="159"/>
        <v>0</v>
      </c>
    </row>
    <row r="398" spans="1:10" ht="13.5" customHeight="1" x14ac:dyDescent="0.3">
      <c r="A398" s="36"/>
      <c r="B398" s="46" t="s">
        <v>42</v>
      </c>
      <c r="C398" s="46"/>
      <c r="D398" s="47"/>
      <c r="E398" s="13">
        <f>+E399+E400+E401+E402+E403+E404+E405+E406</f>
        <v>0</v>
      </c>
      <c r="F398" s="13">
        <f>+F399+F400+F401+F402+F403+F404+F405+F406</f>
        <v>0</v>
      </c>
      <c r="G398" s="13">
        <f t="shared" si="160"/>
        <v>0</v>
      </c>
      <c r="H398" s="13">
        <f>+H399+H400+H401+H402+H403+H404+H405+H406</f>
        <v>0</v>
      </c>
      <c r="I398" s="13">
        <f>+I399+I400+I401+I402+I403+I404+I405+I406</f>
        <v>0</v>
      </c>
      <c r="J398" s="13">
        <f t="shared" si="159"/>
        <v>0</v>
      </c>
    </row>
    <row r="399" spans="1:10" ht="13.5" customHeight="1" x14ac:dyDescent="0.3">
      <c r="A399" s="36"/>
      <c r="B399" s="62"/>
      <c r="C399" s="53" t="s">
        <v>194</v>
      </c>
      <c r="D399" s="57"/>
      <c r="E399" s="13">
        <v>0</v>
      </c>
      <c r="F399" s="13">
        <v>0</v>
      </c>
      <c r="G399" s="13">
        <f t="shared" si="160"/>
        <v>0</v>
      </c>
      <c r="H399" s="13">
        <v>0</v>
      </c>
      <c r="I399" s="13">
        <v>0</v>
      </c>
      <c r="J399" s="13">
        <f t="shared" si="159"/>
        <v>0</v>
      </c>
    </row>
    <row r="400" spans="1:10" ht="13.5" customHeight="1" x14ac:dyDescent="0.3">
      <c r="A400" s="36"/>
      <c r="B400" s="20"/>
      <c r="C400" s="46" t="s">
        <v>195</v>
      </c>
      <c r="D400" s="21"/>
      <c r="E400" s="13">
        <v>0</v>
      </c>
      <c r="F400" s="13">
        <v>0</v>
      </c>
      <c r="G400" s="13">
        <f t="shared" si="160"/>
        <v>0</v>
      </c>
      <c r="H400" s="13">
        <v>0</v>
      </c>
      <c r="I400" s="13">
        <v>0</v>
      </c>
      <c r="J400" s="13">
        <f t="shared" si="159"/>
        <v>0</v>
      </c>
    </row>
    <row r="401" spans="1:10" ht="13.5" customHeight="1" x14ac:dyDescent="0.3">
      <c r="A401" s="36"/>
      <c r="B401" s="20"/>
      <c r="C401" s="46" t="s">
        <v>196</v>
      </c>
      <c r="D401" s="26"/>
      <c r="E401" s="13">
        <v>0</v>
      </c>
      <c r="F401" s="13">
        <v>0</v>
      </c>
      <c r="G401" s="13">
        <f t="shared" si="160"/>
        <v>0</v>
      </c>
      <c r="H401" s="13">
        <v>0</v>
      </c>
      <c r="I401" s="13">
        <v>0</v>
      </c>
      <c r="J401" s="13">
        <f t="shared" si="159"/>
        <v>0</v>
      </c>
    </row>
    <row r="402" spans="1:10" ht="13.5" customHeight="1" x14ac:dyDescent="0.3">
      <c r="A402" s="36"/>
      <c r="B402" s="20"/>
      <c r="C402" s="46" t="s">
        <v>197</v>
      </c>
      <c r="D402" s="26"/>
      <c r="E402" s="13">
        <v>0</v>
      </c>
      <c r="F402" s="13">
        <v>0</v>
      </c>
      <c r="G402" s="13">
        <f t="shared" si="160"/>
        <v>0</v>
      </c>
      <c r="H402" s="13">
        <v>0</v>
      </c>
      <c r="I402" s="13">
        <v>0</v>
      </c>
      <c r="J402" s="13">
        <f t="shared" si="159"/>
        <v>0</v>
      </c>
    </row>
    <row r="403" spans="1:10" ht="13.5" customHeight="1" x14ac:dyDescent="0.3">
      <c r="A403" s="36"/>
      <c r="B403" s="20"/>
      <c r="C403" s="46" t="s">
        <v>198</v>
      </c>
      <c r="D403" s="26"/>
      <c r="E403" s="13">
        <v>0</v>
      </c>
      <c r="F403" s="13">
        <v>0</v>
      </c>
      <c r="G403" s="13">
        <f t="shared" si="160"/>
        <v>0</v>
      </c>
      <c r="H403" s="13">
        <v>0</v>
      </c>
      <c r="I403" s="13">
        <v>0</v>
      </c>
      <c r="J403" s="13">
        <f t="shared" si="159"/>
        <v>0</v>
      </c>
    </row>
    <row r="404" spans="1:10" ht="13.5" customHeight="1" x14ac:dyDescent="0.3">
      <c r="A404" s="36"/>
      <c r="B404" s="20"/>
      <c r="C404" s="46" t="s">
        <v>199</v>
      </c>
      <c r="D404" s="26"/>
      <c r="E404" s="13">
        <v>0</v>
      </c>
      <c r="F404" s="13">
        <v>0</v>
      </c>
      <c r="G404" s="13">
        <f t="shared" si="160"/>
        <v>0</v>
      </c>
      <c r="H404" s="13">
        <v>0</v>
      </c>
      <c r="I404" s="13">
        <v>0</v>
      </c>
      <c r="J404" s="13">
        <f t="shared" si="159"/>
        <v>0</v>
      </c>
    </row>
    <row r="405" spans="1:10" ht="13.5" customHeight="1" x14ac:dyDescent="0.3">
      <c r="A405" s="36"/>
      <c r="B405" s="20"/>
      <c r="C405" s="46" t="s">
        <v>200</v>
      </c>
      <c r="D405" s="26"/>
      <c r="E405" s="13">
        <v>0</v>
      </c>
      <c r="F405" s="13">
        <v>0</v>
      </c>
      <c r="G405" s="13">
        <f t="shared" si="160"/>
        <v>0</v>
      </c>
      <c r="H405" s="13">
        <v>0</v>
      </c>
      <c r="I405" s="13">
        <v>0</v>
      </c>
      <c r="J405" s="13">
        <f t="shared" si="159"/>
        <v>0</v>
      </c>
    </row>
    <row r="406" spans="1:10" ht="13.5" customHeight="1" x14ac:dyDescent="0.3">
      <c r="A406" s="36"/>
      <c r="B406" s="20"/>
      <c r="C406" s="46" t="s">
        <v>201</v>
      </c>
      <c r="D406" s="26"/>
      <c r="E406" s="13">
        <v>0</v>
      </c>
      <c r="F406" s="13">
        <v>0</v>
      </c>
      <c r="G406" s="13">
        <f t="shared" si="160"/>
        <v>0</v>
      </c>
      <c r="H406" s="13">
        <v>0</v>
      </c>
      <c r="I406" s="13">
        <v>0</v>
      </c>
      <c r="J406" s="13">
        <f t="shared" si="159"/>
        <v>0</v>
      </c>
    </row>
    <row r="407" spans="1:10" ht="13.5" customHeight="1" x14ac:dyDescent="0.3">
      <c r="A407" s="36"/>
      <c r="B407" s="46" t="s">
        <v>43</v>
      </c>
      <c r="C407" s="46"/>
      <c r="D407" s="47"/>
      <c r="E407" s="13">
        <f>SUM(E408+E409)</f>
        <v>0</v>
      </c>
      <c r="F407" s="13">
        <f>SUM(F408+F409)</f>
        <v>0</v>
      </c>
      <c r="G407" s="13">
        <f t="shared" si="160"/>
        <v>0</v>
      </c>
      <c r="H407" s="13">
        <f>SUM(H408+H409)</f>
        <v>0</v>
      </c>
      <c r="I407" s="13">
        <f>SUM(I408+I409)</f>
        <v>0</v>
      </c>
      <c r="J407" s="13">
        <f t="shared" si="159"/>
        <v>0</v>
      </c>
    </row>
    <row r="408" spans="1:10" ht="13.5" customHeight="1" x14ac:dyDescent="0.3">
      <c r="A408" s="36"/>
      <c r="B408" s="20"/>
      <c r="C408" s="46" t="s">
        <v>202</v>
      </c>
      <c r="D408" s="26"/>
      <c r="E408" s="13">
        <v>0</v>
      </c>
      <c r="F408" s="13">
        <v>0</v>
      </c>
      <c r="G408" s="13">
        <f t="shared" si="160"/>
        <v>0</v>
      </c>
      <c r="H408" s="13">
        <v>0</v>
      </c>
      <c r="I408" s="13">
        <v>0</v>
      </c>
      <c r="J408" s="13">
        <f t="shared" si="159"/>
        <v>0</v>
      </c>
    </row>
    <row r="409" spans="1:10" ht="13.5" customHeight="1" x14ac:dyDescent="0.3">
      <c r="A409" s="36"/>
      <c r="B409" s="20"/>
      <c r="C409" s="46" t="s">
        <v>203</v>
      </c>
      <c r="D409" s="21"/>
      <c r="E409" s="13">
        <v>0</v>
      </c>
      <c r="F409" s="13">
        <v>0</v>
      </c>
      <c r="G409" s="13">
        <f t="shared" si="160"/>
        <v>0</v>
      </c>
      <c r="H409" s="13">
        <v>0</v>
      </c>
      <c r="I409" s="13">
        <v>0</v>
      </c>
      <c r="J409" s="13">
        <f t="shared" si="159"/>
        <v>0</v>
      </c>
    </row>
    <row r="410" spans="1:10" ht="13.5" customHeight="1" x14ac:dyDescent="0.3">
      <c r="A410" s="45" t="s">
        <v>44</v>
      </c>
      <c r="B410" s="46"/>
      <c r="C410" s="46"/>
      <c r="D410" s="47"/>
      <c r="E410" s="13">
        <f>SUM(E411+E413)</f>
        <v>0</v>
      </c>
      <c r="F410" s="13">
        <f>SUM(F411+F413)</f>
        <v>0</v>
      </c>
      <c r="G410" s="13">
        <f t="shared" si="160"/>
        <v>0</v>
      </c>
      <c r="H410" s="13">
        <f t="shared" ref="H410:I410" si="161">SUM(H411+H413)</f>
        <v>0</v>
      </c>
      <c r="I410" s="13">
        <f t="shared" si="161"/>
        <v>0</v>
      </c>
      <c r="J410" s="13">
        <f t="shared" si="159"/>
        <v>0</v>
      </c>
    </row>
    <row r="411" spans="1:10" ht="13.5" customHeight="1" x14ac:dyDescent="0.3">
      <c r="A411" s="36"/>
      <c r="B411" s="46" t="s">
        <v>204</v>
      </c>
      <c r="C411" s="46"/>
      <c r="D411" s="47"/>
      <c r="E411" s="13">
        <f>SUM(E412)</f>
        <v>0</v>
      </c>
      <c r="F411" s="13">
        <f>SUM(F412)</f>
        <v>0</v>
      </c>
      <c r="G411" s="13">
        <f t="shared" si="160"/>
        <v>0</v>
      </c>
      <c r="H411" s="13">
        <f t="shared" ref="H411:I411" si="162">SUM(H412)</f>
        <v>0</v>
      </c>
      <c r="I411" s="13">
        <f t="shared" si="162"/>
        <v>0</v>
      </c>
      <c r="J411" s="13">
        <f t="shared" si="159"/>
        <v>0</v>
      </c>
    </row>
    <row r="412" spans="1:10" ht="25.5" customHeight="1" x14ac:dyDescent="0.3">
      <c r="A412" s="36"/>
      <c r="B412" s="20"/>
      <c r="C412" s="104" t="s">
        <v>205</v>
      </c>
      <c r="D412" s="105"/>
      <c r="E412" s="13">
        <v>0</v>
      </c>
      <c r="F412" s="13">
        <v>0</v>
      </c>
      <c r="G412" s="13">
        <f t="shared" si="160"/>
        <v>0</v>
      </c>
      <c r="H412" s="13">
        <v>0</v>
      </c>
      <c r="I412" s="13">
        <v>0</v>
      </c>
      <c r="J412" s="13">
        <f t="shared" si="159"/>
        <v>0</v>
      </c>
    </row>
    <row r="413" spans="1:10" ht="13.5" customHeight="1" x14ac:dyDescent="0.3">
      <c r="A413" s="36"/>
      <c r="B413" s="46" t="s">
        <v>45</v>
      </c>
      <c r="C413" s="46"/>
      <c r="D413" s="47"/>
      <c r="E413" s="13">
        <f>SUM(E414)</f>
        <v>0</v>
      </c>
      <c r="F413" s="13">
        <f>SUM(F414)</f>
        <v>0</v>
      </c>
      <c r="G413" s="13">
        <f t="shared" si="160"/>
        <v>0</v>
      </c>
      <c r="H413" s="13">
        <f t="shared" ref="H413:I413" si="163">SUM(H414)</f>
        <v>0</v>
      </c>
      <c r="I413" s="13">
        <f t="shared" si="163"/>
        <v>0</v>
      </c>
      <c r="J413" s="13">
        <f t="shared" si="159"/>
        <v>0</v>
      </c>
    </row>
    <row r="414" spans="1:10" ht="14.25" customHeight="1" x14ac:dyDescent="0.3">
      <c r="A414" s="36"/>
      <c r="B414" s="20"/>
      <c r="C414" s="46" t="s">
        <v>206</v>
      </c>
      <c r="D414" s="21"/>
      <c r="E414" s="13">
        <v>0</v>
      </c>
      <c r="F414" s="13">
        <v>0</v>
      </c>
      <c r="G414" s="13">
        <f t="shared" si="160"/>
        <v>0</v>
      </c>
      <c r="H414" s="13">
        <v>0</v>
      </c>
      <c r="I414" s="13">
        <v>0</v>
      </c>
      <c r="J414" s="13">
        <f t="shared" si="159"/>
        <v>0</v>
      </c>
    </row>
    <row r="415" spans="1:10" ht="12" customHeight="1" x14ac:dyDescent="0.3">
      <c r="A415" s="45" t="s">
        <v>46</v>
      </c>
      <c r="B415" s="46"/>
      <c r="C415" s="46"/>
      <c r="D415" s="47"/>
      <c r="E415" s="13">
        <f>SUM(E416+E419+E423+E425+E427+E429)</f>
        <v>0</v>
      </c>
      <c r="F415" s="13">
        <f>SUM(F416+F419+F423+F425+F427+F429)</f>
        <v>0</v>
      </c>
      <c r="G415" s="13">
        <f t="shared" si="160"/>
        <v>0</v>
      </c>
      <c r="H415" s="13">
        <f t="shared" ref="H415:I415" si="164">SUM(H416+H419+H423+H425+H427+H429)</f>
        <v>0</v>
      </c>
      <c r="I415" s="13">
        <f t="shared" si="164"/>
        <v>0</v>
      </c>
      <c r="J415" s="13">
        <f t="shared" si="159"/>
        <v>0</v>
      </c>
    </row>
    <row r="416" spans="1:10" ht="12" customHeight="1" x14ac:dyDescent="0.3">
      <c r="A416" s="36"/>
      <c r="B416" s="46" t="s">
        <v>47</v>
      </c>
      <c r="C416" s="46"/>
      <c r="D416" s="47"/>
      <c r="E416" s="13">
        <f>SUM(E417:E418)</f>
        <v>0</v>
      </c>
      <c r="F416" s="13">
        <f>SUM(F417:F418)</f>
        <v>0</v>
      </c>
      <c r="G416" s="13">
        <f t="shared" si="160"/>
        <v>0</v>
      </c>
      <c r="H416" s="13">
        <f t="shared" ref="H416:I416" si="165">SUM(H417:H418)</f>
        <v>0</v>
      </c>
      <c r="I416" s="13">
        <f t="shared" si="165"/>
        <v>0</v>
      </c>
      <c r="J416" s="13">
        <f t="shared" si="159"/>
        <v>0</v>
      </c>
    </row>
    <row r="417" spans="1:10" ht="23.25" customHeight="1" x14ac:dyDescent="0.3">
      <c r="A417" s="36"/>
      <c r="B417" s="20"/>
      <c r="C417" s="46" t="s">
        <v>207</v>
      </c>
      <c r="D417" s="21"/>
      <c r="E417" s="13">
        <v>0</v>
      </c>
      <c r="F417" s="13">
        <v>0</v>
      </c>
      <c r="G417" s="13">
        <f t="shared" si="160"/>
        <v>0</v>
      </c>
      <c r="H417" s="13">
        <v>0</v>
      </c>
      <c r="I417" s="13">
        <v>0</v>
      </c>
      <c r="J417" s="13">
        <f t="shared" si="159"/>
        <v>0</v>
      </c>
    </row>
    <row r="418" spans="1:10" ht="14.25" customHeight="1" x14ac:dyDescent="0.3">
      <c r="A418" s="36"/>
      <c r="B418" s="20"/>
      <c r="C418" s="46" t="s">
        <v>208</v>
      </c>
      <c r="D418" s="21"/>
      <c r="E418" s="13">
        <v>0</v>
      </c>
      <c r="F418" s="13">
        <v>0</v>
      </c>
      <c r="G418" s="13">
        <f t="shared" si="160"/>
        <v>0</v>
      </c>
      <c r="H418" s="13">
        <v>0</v>
      </c>
      <c r="I418" s="13">
        <v>0</v>
      </c>
      <c r="J418" s="13">
        <f t="shared" si="159"/>
        <v>0</v>
      </c>
    </row>
    <row r="419" spans="1:10" ht="13.5" customHeight="1" x14ac:dyDescent="0.3">
      <c r="A419" s="36"/>
      <c r="B419" s="46" t="s">
        <v>48</v>
      </c>
      <c r="C419" s="46"/>
      <c r="D419" s="47"/>
      <c r="E419" s="13">
        <f>SUM(E420:E422)</f>
        <v>0</v>
      </c>
      <c r="F419" s="13">
        <f>SUM(F420)</f>
        <v>0</v>
      </c>
      <c r="G419" s="13">
        <f t="shared" si="160"/>
        <v>0</v>
      </c>
      <c r="H419" s="13">
        <f t="shared" ref="H419:I420" si="166">SUM(H420)</f>
        <v>0</v>
      </c>
      <c r="I419" s="13">
        <f t="shared" si="166"/>
        <v>0</v>
      </c>
      <c r="J419" s="13">
        <f t="shared" si="159"/>
        <v>0</v>
      </c>
    </row>
    <row r="420" spans="1:10" ht="24" customHeight="1" x14ac:dyDescent="0.3">
      <c r="A420" s="36"/>
      <c r="B420" s="20"/>
      <c r="C420" s="46" t="s">
        <v>209</v>
      </c>
      <c r="D420" s="21"/>
      <c r="E420" s="13">
        <f>SUM(E421)</f>
        <v>0</v>
      </c>
      <c r="F420" s="13">
        <f>SUM(F421)</f>
        <v>0</v>
      </c>
      <c r="G420" s="13">
        <f t="shared" si="160"/>
        <v>0</v>
      </c>
      <c r="H420" s="13">
        <f t="shared" si="166"/>
        <v>0</v>
      </c>
      <c r="I420" s="13">
        <f t="shared" si="166"/>
        <v>0</v>
      </c>
      <c r="J420" s="13">
        <f t="shared" si="159"/>
        <v>0</v>
      </c>
    </row>
    <row r="421" spans="1:10" ht="12.75" customHeight="1" x14ac:dyDescent="0.3">
      <c r="A421" s="35"/>
      <c r="B421" s="22"/>
      <c r="C421" s="22"/>
      <c r="D421" s="23" t="s">
        <v>274</v>
      </c>
      <c r="E421" s="11">
        <v>0</v>
      </c>
      <c r="F421" s="11">
        <v>0</v>
      </c>
      <c r="G421" s="11">
        <f t="shared" si="160"/>
        <v>0</v>
      </c>
      <c r="H421" s="11">
        <v>0</v>
      </c>
      <c r="I421" s="11">
        <v>0</v>
      </c>
      <c r="J421" s="11">
        <f t="shared" si="159"/>
        <v>0</v>
      </c>
    </row>
    <row r="422" spans="1:10" ht="12.75" customHeight="1" x14ac:dyDescent="0.3">
      <c r="A422" s="36"/>
      <c r="B422" s="20"/>
      <c r="C422" s="46" t="s">
        <v>210</v>
      </c>
      <c r="D422" s="21"/>
      <c r="E422" s="13">
        <v>0</v>
      </c>
      <c r="F422" s="13">
        <v>0</v>
      </c>
      <c r="G422" s="13">
        <f t="shared" si="160"/>
        <v>0</v>
      </c>
      <c r="H422" s="13">
        <v>0</v>
      </c>
      <c r="I422" s="13">
        <v>0</v>
      </c>
      <c r="J422" s="13">
        <f t="shared" si="159"/>
        <v>0</v>
      </c>
    </row>
    <row r="423" spans="1:10" ht="12.75" customHeight="1" x14ac:dyDescent="0.3">
      <c r="A423" s="36"/>
      <c r="B423" s="46" t="s">
        <v>49</v>
      </c>
      <c r="C423" s="46"/>
      <c r="D423" s="47"/>
      <c r="E423" s="13">
        <f>SUM(E424)</f>
        <v>0</v>
      </c>
      <c r="F423" s="13">
        <f>SUM(F424)</f>
        <v>0</v>
      </c>
      <c r="G423" s="13">
        <f t="shared" si="160"/>
        <v>0</v>
      </c>
      <c r="H423" s="13">
        <f t="shared" ref="H423:I423" si="167">SUM(H424)</f>
        <v>0</v>
      </c>
      <c r="I423" s="13">
        <f t="shared" si="167"/>
        <v>0</v>
      </c>
      <c r="J423" s="13">
        <f t="shared" si="159"/>
        <v>0</v>
      </c>
    </row>
    <row r="424" spans="1:10" ht="12.75" customHeight="1" x14ac:dyDescent="0.3">
      <c r="A424" s="36"/>
      <c r="B424" s="20"/>
      <c r="C424" s="46" t="s">
        <v>211</v>
      </c>
      <c r="D424" s="21"/>
      <c r="E424" s="13">
        <v>0</v>
      </c>
      <c r="F424" s="13">
        <v>0</v>
      </c>
      <c r="G424" s="13">
        <f t="shared" si="160"/>
        <v>0</v>
      </c>
      <c r="H424" s="13">
        <v>0</v>
      </c>
      <c r="I424" s="13">
        <v>0</v>
      </c>
      <c r="J424" s="13">
        <f t="shared" si="159"/>
        <v>0</v>
      </c>
    </row>
    <row r="425" spans="1:10" ht="12.75" customHeight="1" x14ac:dyDescent="0.3">
      <c r="A425" s="36"/>
      <c r="B425" s="46" t="s">
        <v>50</v>
      </c>
      <c r="C425" s="46"/>
      <c r="D425" s="47"/>
      <c r="E425" s="13">
        <f>SUM(E426)</f>
        <v>0</v>
      </c>
      <c r="F425" s="13">
        <f>SUM(F426)</f>
        <v>0</v>
      </c>
      <c r="G425" s="13">
        <f t="shared" si="160"/>
        <v>0</v>
      </c>
      <c r="H425" s="13">
        <f t="shared" ref="H425:I425" si="168">SUM(H426)</f>
        <v>0</v>
      </c>
      <c r="I425" s="13">
        <f t="shared" si="168"/>
        <v>0</v>
      </c>
      <c r="J425" s="13">
        <f t="shared" si="159"/>
        <v>0</v>
      </c>
    </row>
    <row r="426" spans="1:10" ht="12.75" customHeight="1" x14ac:dyDescent="0.3">
      <c r="A426" s="36"/>
      <c r="B426" s="20"/>
      <c r="C426" s="46" t="s">
        <v>212</v>
      </c>
      <c r="D426" s="21"/>
      <c r="E426" s="13">
        <v>0</v>
      </c>
      <c r="F426" s="13">
        <v>0</v>
      </c>
      <c r="G426" s="13">
        <f t="shared" si="160"/>
        <v>0</v>
      </c>
      <c r="H426" s="13">
        <v>0</v>
      </c>
      <c r="I426" s="13">
        <v>0</v>
      </c>
      <c r="J426" s="13">
        <f t="shared" si="159"/>
        <v>0</v>
      </c>
    </row>
    <row r="427" spans="1:10" ht="12.75" customHeight="1" x14ac:dyDescent="0.3">
      <c r="A427" s="36"/>
      <c r="B427" s="46" t="s">
        <v>51</v>
      </c>
      <c r="C427" s="46"/>
      <c r="D427" s="47"/>
      <c r="E427" s="13">
        <f>SUM(E428)</f>
        <v>0</v>
      </c>
      <c r="F427" s="13">
        <f>SUM(F428)</f>
        <v>0</v>
      </c>
      <c r="G427" s="13">
        <f t="shared" si="160"/>
        <v>0</v>
      </c>
      <c r="H427" s="13">
        <f t="shared" ref="H427:I427" si="169">SUM(H428)</f>
        <v>0</v>
      </c>
      <c r="I427" s="13">
        <f t="shared" si="169"/>
        <v>0</v>
      </c>
      <c r="J427" s="13">
        <f t="shared" si="159"/>
        <v>0</v>
      </c>
    </row>
    <row r="428" spans="1:10" ht="12.75" customHeight="1" x14ac:dyDescent="0.3">
      <c r="A428" s="36"/>
      <c r="B428" s="20"/>
      <c r="C428" s="46" t="s">
        <v>213</v>
      </c>
      <c r="D428" s="21"/>
      <c r="E428" s="13">
        <v>0</v>
      </c>
      <c r="F428" s="13">
        <v>0</v>
      </c>
      <c r="G428" s="13">
        <f t="shared" si="160"/>
        <v>0</v>
      </c>
      <c r="H428" s="13">
        <v>0</v>
      </c>
      <c r="I428" s="13">
        <v>0</v>
      </c>
      <c r="J428" s="13">
        <f t="shared" si="159"/>
        <v>0</v>
      </c>
    </row>
    <row r="429" spans="1:10" ht="17.25" customHeight="1" x14ac:dyDescent="0.3">
      <c r="A429" s="36"/>
      <c r="B429" s="46" t="s">
        <v>52</v>
      </c>
      <c r="C429" s="46"/>
      <c r="D429" s="47"/>
      <c r="E429" s="13">
        <f>SUM(E430)</f>
        <v>0</v>
      </c>
      <c r="F429" s="13">
        <f>SUM(F430)</f>
        <v>0</v>
      </c>
      <c r="G429" s="13">
        <f t="shared" si="160"/>
        <v>0</v>
      </c>
      <c r="H429" s="13">
        <f t="shared" ref="H429:I429" si="170">SUM(H430)</f>
        <v>0</v>
      </c>
      <c r="I429" s="13">
        <f t="shared" si="170"/>
        <v>0</v>
      </c>
      <c r="J429" s="13">
        <f t="shared" si="159"/>
        <v>0</v>
      </c>
    </row>
    <row r="430" spans="1:10" ht="17.25" customHeight="1" x14ac:dyDescent="0.3">
      <c r="A430" s="36"/>
      <c r="B430" s="20"/>
      <c r="C430" s="46" t="s">
        <v>214</v>
      </c>
      <c r="D430" s="21"/>
      <c r="E430" s="13">
        <f>SUM(E431:E431)</f>
        <v>0</v>
      </c>
      <c r="F430" s="13">
        <f>SUM(F431:F431)</f>
        <v>0</v>
      </c>
      <c r="G430" s="13">
        <f t="shared" si="160"/>
        <v>0</v>
      </c>
      <c r="H430" s="13">
        <f>SUM(H431:H431)</f>
        <v>0</v>
      </c>
      <c r="I430" s="13">
        <f>SUM(I431:I431)</f>
        <v>0</v>
      </c>
      <c r="J430" s="13">
        <f t="shared" si="159"/>
        <v>0</v>
      </c>
    </row>
    <row r="431" spans="1:10" ht="17.25" customHeight="1" x14ac:dyDescent="0.3">
      <c r="A431" s="38"/>
      <c r="B431" s="39"/>
      <c r="C431" s="39"/>
      <c r="D431" s="33" t="s">
        <v>214</v>
      </c>
      <c r="E431" s="11">
        <f>'IP-9 Part Fed'!E431+'IP-9 FAEISM'!E431+'IP-9 Rec Fisc'!E431+'IP-9 Fortamun'!E431+'IP-9 FAISM'!E431+'IP-9 Ramo 09'!E431+'IP-9 FAISM Rendimientos'!E432</f>
        <v>0</v>
      </c>
      <c r="F431" s="11">
        <f>'IP-9 Part Fed'!F431+'IP-9 FAEISM'!F431+'IP-9 Rec Fisc'!F431+'IP-9 Fortamun'!F431+'IP-9 FAISM'!F431+'IP-9 Ramo 09'!F431+'IP-9 FAISM Rendimientos'!F432</f>
        <v>0</v>
      </c>
      <c r="G431" s="14">
        <f t="shared" si="160"/>
        <v>0</v>
      </c>
      <c r="H431" s="11">
        <f>'IP-9 Part Fed'!H431+'IP-9 FAEISM'!H431+'IP-9 Rec Fisc'!H431+'IP-9 Fortamun'!H431+'IP-9 FAISM'!H431+'IP-9 Ramo 09'!H431+'IP-9 FAISM Rendimientos'!H432</f>
        <v>0</v>
      </c>
      <c r="I431" s="11">
        <f>'IP-9 Part Fed'!I431+'IP-9 FAEISM'!I431+'IP-9 Rec Fisc'!I431+'IP-9 Fortamun'!I431+'IP-9 FAISM'!I431+'IP-9 Ramo 09'!I431+'IP-9 FAISM Rendimientos'!I432</f>
        <v>0</v>
      </c>
      <c r="J431" s="14">
        <f t="shared" si="159"/>
        <v>0</v>
      </c>
    </row>
    <row r="432" spans="1:10" ht="20.25" customHeight="1" x14ac:dyDescent="0.3">
      <c r="A432" s="106" t="s">
        <v>53</v>
      </c>
      <c r="B432" s="106"/>
      <c r="C432" s="106"/>
      <c r="D432" s="106"/>
      <c r="E432" s="13">
        <f>SUM(E11+E53+E153+E284+E308+E364+E410+E415)</f>
        <v>147337263.41999999</v>
      </c>
      <c r="F432" s="13">
        <f>SUM(F11+F53+F153+F284+F308+F364+F410+F415)</f>
        <v>0</v>
      </c>
      <c r="G432" s="13">
        <f t="shared" ref="G432" si="171">E432+F432</f>
        <v>147337263.41999999</v>
      </c>
      <c r="H432" s="13">
        <f>SUM(H11+H53+H153+H284+H308+H364+H410+H415)</f>
        <v>11941061.710000001</v>
      </c>
      <c r="I432" s="13">
        <f>SUM(I11+I53+I153+I284+I308+I364+I410+I415)</f>
        <v>11941061.710000001</v>
      </c>
      <c r="J432" s="13">
        <f>G432-H432</f>
        <v>135396201.70999998</v>
      </c>
    </row>
    <row r="433" spans="1:11" s="61" customFormat="1" ht="15" customHeight="1" x14ac:dyDescent="0.3">
      <c r="A433" s="63"/>
      <c r="B433" s="63"/>
      <c r="C433" s="63"/>
      <c r="D433" s="63"/>
      <c r="E433" s="64" t="e">
        <f>#REF!+#REF!+#REF!+#REF!</f>
        <v>#REF!</v>
      </c>
      <c r="F433" s="64" t="e">
        <f>#REF!+#REF!+#REF!+#REF!</f>
        <v>#REF!</v>
      </c>
      <c r="G433" s="64" t="e">
        <f>#REF!+#REF!+#REF!+#REF!</f>
        <v>#REF!</v>
      </c>
      <c r="H433" s="64" t="e">
        <f>#REF!+#REF!+#REF!+#REF!</f>
        <v>#REF!</v>
      </c>
      <c r="I433" s="65"/>
      <c r="J433" s="64" t="e">
        <f>#REF!+#REF!+#REF!+#REF!</f>
        <v>#REF!</v>
      </c>
      <c r="K433" s="66"/>
    </row>
    <row r="434" spans="1:11" s="61" customFormat="1" ht="15" customHeight="1" x14ac:dyDescent="0.3">
      <c r="A434" s="67" t="s">
        <v>285</v>
      </c>
      <c r="B434" s="68"/>
      <c r="C434" s="68"/>
      <c r="E434" s="69"/>
      <c r="F434" s="68"/>
      <c r="G434" s="69"/>
      <c r="H434" s="69"/>
      <c r="I434" s="69"/>
      <c r="J434" s="68"/>
    </row>
    <row r="435" spans="1:11" s="61" customFormat="1" ht="15" customHeight="1" x14ac:dyDescent="0.3">
      <c r="A435" s="68"/>
      <c r="B435" s="68"/>
      <c r="C435" s="68"/>
      <c r="D435" s="67"/>
      <c r="E435" s="68"/>
      <c r="F435" s="68"/>
      <c r="G435" s="68"/>
      <c r="H435" s="69"/>
      <c r="I435" s="69"/>
      <c r="J435" s="68"/>
    </row>
    <row r="436" spans="1:11" ht="15" customHeight="1" x14ac:dyDescent="0.3">
      <c r="A436" s="68"/>
      <c r="B436" s="68"/>
      <c r="C436" s="68"/>
      <c r="D436" s="68"/>
      <c r="E436" s="96"/>
      <c r="F436" s="97"/>
      <c r="G436" s="68"/>
      <c r="H436" s="68"/>
      <c r="I436" s="68"/>
      <c r="J436" s="68"/>
    </row>
    <row r="437" spans="1:11" s="1" customFormat="1" ht="15" customHeight="1" x14ac:dyDescent="0.2">
      <c r="A437" s="5"/>
      <c r="B437" s="5"/>
      <c r="C437" s="5"/>
      <c r="D437" s="5"/>
      <c r="E437" s="70"/>
      <c r="F437" s="70"/>
      <c r="G437" s="70"/>
      <c r="H437" s="70"/>
      <c r="I437" s="70"/>
      <c r="J437" s="70"/>
    </row>
    <row r="438" spans="1:11" s="1" customFormat="1" ht="15" customHeight="1" x14ac:dyDescent="0.2">
      <c r="A438" s="5"/>
      <c r="B438" s="5"/>
      <c r="C438" s="5"/>
      <c r="D438" s="5"/>
      <c r="E438" s="6"/>
      <c r="F438" s="5"/>
      <c r="G438" s="5"/>
      <c r="H438" s="5"/>
      <c r="I438" s="5"/>
      <c r="J438" s="71"/>
    </row>
    <row r="439" spans="1:11" s="1" customFormat="1" ht="15" customHeight="1" x14ac:dyDescent="0.2">
      <c r="A439" s="5"/>
      <c r="B439" s="5"/>
      <c r="C439" s="5"/>
      <c r="D439" s="5"/>
      <c r="E439" s="6"/>
      <c r="F439" s="5"/>
      <c r="G439" s="5"/>
      <c r="H439" s="5"/>
      <c r="I439" s="5"/>
      <c r="J439" s="5"/>
    </row>
    <row r="440" spans="1:11" s="1" customFormat="1" ht="15" customHeight="1" x14ac:dyDescent="0.2">
      <c r="A440" s="5"/>
      <c r="B440" s="5"/>
      <c r="C440" s="5"/>
      <c r="D440" s="5"/>
      <c r="E440" s="6"/>
      <c r="F440" s="5"/>
      <c r="G440" s="5"/>
      <c r="H440" s="5"/>
      <c r="I440" s="5"/>
      <c r="J440" s="5"/>
    </row>
    <row r="441" spans="1:11" s="1" customFormat="1" ht="15" customHeight="1" x14ac:dyDescent="0.2">
      <c r="A441" s="5"/>
      <c r="B441" s="5"/>
      <c r="C441" s="5"/>
      <c r="D441" s="5"/>
      <c r="E441" s="6"/>
      <c r="F441" s="5"/>
      <c r="G441" s="5"/>
      <c r="H441" s="5"/>
      <c r="I441" s="5"/>
      <c r="J441" s="5"/>
    </row>
    <row r="442" spans="1:11" s="1" customFormat="1" ht="15" customHeight="1" x14ac:dyDescent="0.2">
      <c r="A442" s="5"/>
      <c r="B442" s="5"/>
      <c r="C442" s="5"/>
      <c r="D442" s="5"/>
      <c r="E442" s="6"/>
      <c r="F442" s="5"/>
      <c r="G442" s="5"/>
      <c r="H442" s="5"/>
      <c r="I442" s="5"/>
      <c r="J442" s="5"/>
    </row>
    <row r="443" spans="1:11" s="1" customFormat="1" ht="15" customHeight="1" x14ac:dyDescent="0.2">
      <c r="A443" s="5"/>
      <c r="B443" s="5"/>
      <c r="C443" s="5"/>
      <c r="D443" s="5"/>
      <c r="E443" s="6"/>
      <c r="F443" s="5"/>
      <c r="G443" s="5"/>
      <c r="H443" s="5"/>
      <c r="I443" s="5"/>
      <c r="J443" s="5"/>
    </row>
    <row r="444" spans="1:11" s="1" customFormat="1" ht="15" customHeight="1" x14ac:dyDescent="0.2">
      <c r="A444" s="5"/>
      <c r="B444" s="6"/>
      <c r="C444" s="6"/>
      <c r="D444" s="6"/>
      <c r="E444" s="6"/>
      <c r="F444" s="6"/>
      <c r="G444" s="6"/>
      <c r="H444" s="6"/>
      <c r="I444" s="6"/>
      <c r="J444" s="6"/>
    </row>
    <row r="445" spans="1:11" s="1" customFormat="1" ht="15" customHeight="1" x14ac:dyDescent="0.2">
      <c r="A445" s="5"/>
      <c r="B445" s="5"/>
      <c r="C445" s="5"/>
      <c r="D445" s="5"/>
      <c r="E445" s="6"/>
      <c r="F445" s="5"/>
      <c r="G445" s="5"/>
      <c r="H445" s="5"/>
      <c r="I445" s="5"/>
      <c r="J445" s="5"/>
    </row>
    <row r="446" spans="1:11" x14ac:dyDescent="0.3">
      <c r="A446" s="8"/>
      <c r="B446" s="7"/>
      <c r="C446" s="7"/>
      <c r="D446" s="7"/>
    </row>
    <row r="447" spans="1:11" ht="16.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</row>
  </sheetData>
  <mergeCells count="22">
    <mergeCell ref="C344:D344"/>
    <mergeCell ref="C412:D412"/>
    <mergeCell ref="A432:D432"/>
    <mergeCell ref="A7:J7"/>
    <mergeCell ref="J8:J9"/>
    <mergeCell ref="E8:I8"/>
    <mergeCell ref="A8:A10"/>
    <mergeCell ref="B8:B10"/>
    <mergeCell ref="C8:C10"/>
    <mergeCell ref="D8:D10"/>
    <mergeCell ref="C107:D107"/>
    <mergeCell ref="C372:D372"/>
    <mergeCell ref="A2:J2"/>
    <mergeCell ref="A3:J3"/>
    <mergeCell ref="A4:J4"/>
    <mergeCell ref="A6:J6"/>
    <mergeCell ref="C274:D274"/>
    <mergeCell ref="C47:D47"/>
    <mergeCell ref="B54:D54"/>
    <mergeCell ref="C64:D64"/>
    <mergeCell ref="B184:D184"/>
    <mergeCell ref="A5:J5"/>
  </mergeCells>
  <pageMargins left="0.31496062992125984" right="0.31496062992125984" top="0.19685039370078741" bottom="0.19685039370078741" header="0" footer="0"/>
  <pageSetup scale="82" fitToHeight="0" orientation="landscape" r:id="rId1"/>
  <headerFooter>
    <oddFooter>&amp;RPág.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9"/>
  <sheetViews>
    <sheetView showGridLines="0" topLeftCell="A298" zoomScale="115" zoomScaleNormal="115" workbookViewId="0">
      <selection activeCell="I308" sqref="I308"/>
    </sheetView>
  </sheetViews>
  <sheetFormatPr baseColWidth="10" defaultRowHeight="16.5" x14ac:dyDescent="0.3"/>
  <cols>
    <col min="1" max="1" width="5.85546875" style="4" customWidth="1"/>
    <col min="2" max="3" width="6.85546875" style="4" customWidth="1"/>
    <col min="4" max="4" width="46.5703125" style="4" customWidth="1"/>
    <col min="5" max="8" width="15.7109375" style="4" customWidth="1"/>
    <col min="9" max="9" width="13.5703125" style="4" customWidth="1"/>
    <col min="10" max="10" width="18" style="4" customWidth="1"/>
    <col min="11" max="11" width="11.85546875" style="88" bestFit="1" customWidth="1"/>
    <col min="12" max="12" width="11.42578125" style="88"/>
    <col min="13" max="16384" width="11.42578125" style="2"/>
  </cols>
  <sheetData>
    <row r="1" spans="1:12" x14ac:dyDescent="0.3">
      <c r="J1" s="81"/>
    </row>
    <row r="2" spans="1:12" x14ac:dyDescent="0.3">
      <c r="A2" s="98" t="s">
        <v>333</v>
      </c>
      <c r="B2" s="98"/>
      <c r="C2" s="98"/>
      <c r="D2" s="98"/>
      <c r="E2" s="98"/>
      <c r="F2" s="98"/>
      <c r="G2" s="98"/>
      <c r="H2" s="98"/>
      <c r="I2" s="98"/>
      <c r="J2" s="98"/>
    </row>
    <row r="3" spans="1:12" x14ac:dyDescent="0.3">
      <c r="A3" s="99" t="s">
        <v>251</v>
      </c>
      <c r="B3" s="99"/>
      <c r="C3" s="99"/>
      <c r="D3" s="99"/>
      <c r="E3" s="99"/>
      <c r="F3" s="99"/>
      <c r="G3" s="99"/>
      <c r="H3" s="99"/>
      <c r="I3" s="99"/>
      <c r="J3" s="99"/>
    </row>
    <row r="4" spans="1:12" x14ac:dyDescent="0.3">
      <c r="A4" s="100" t="s">
        <v>297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2" x14ac:dyDescent="0.3">
      <c r="A5" s="100" t="s">
        <v>402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2" x14ac:dyDescent="0.3">
      <c r="A6" s="101" t="s">
        <v>409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2" x14ac:dyDescent="0.3">
      <c r="A7" s="107" t="s">
        <v>298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2" x14ac:dyDescent="0.3">
      <c r="A8" s="113" t="s">
        <v>299</v>
      </c>
      <c r="B8" s="113" t="s">
        <v>2</v>
      </c>
      <c r="C8" s="116" t="s">
        <v>300</v>
      </c>
      <c r="D8" s="119" t="s">
        <v>301</v>
      </c>
      <c r="E8" s="110" t="s">
        <v>302</v>
      </c>
      <c r="F8" s="111"/>
      <c r="G8" s="111"/>
      <c r="H8" s="111"/>
      <c r="I8" s="112"/>
      <c r="J8" s="108" t="s">
        <v>253</v>
      </c>
    </row>
    <row r="9" spans="1:12" ht="29.25" customHeight="1" x14ac:dyDescent="0.3">
      <c r="A9" s="114"/>
      <c r="B9" s="114"/>
      <c r="C9" s="117"/>
      <c r="D9" s="120"/>
      <c r="E9" s="29" t="s">
        <v>3</v>
      </c>
      <c r="F9" s="30" t="s">
        <v>255</v>
      </c>
      <c r="G9" s="29" t="s">
        <v>0</v>
      </c>
      <c r="H9" s="29" t="s">
        <v>1</v>
      </c>
      <c r="I9" s="41" t="s">
        <v>4</v>
      </c>
      <c r="J9" s="109"/>
    </row>
    <row r="10" spans="1:12" ht="15" customHeight="1" x14ac:dyDescent="0.3">
      <c r="A10" s="115"/>
      <c r="B10" s="115"/>
      <c r="C10" s="118"/>
      <c r="D10" s="121"/>
      <c r="E10" s="32" t="s">
        <v>54</v>
      </c>
      <c r="F10" s="32" t="s">
        <v>55</v>
      </c>
      <c r="G10" s="31" t="s">
        <v>56</v>
      </c>
      <c r="H10" s="32" t="s">
        <v>57</v>
      </c>
      <c r="I10" s="32" t="s">
        <v>58</v>
      </c>
      <c r="J10" s="42" t="s">
        <v>254</v>
      </c>
    </row>
    <row r="11" spans="1:12" ht="15" customHeight="1" x14ac:dyDescent="0.3">
      <c r="A11" s="45" t="s">
        <v>5</v>
      </c>
      <c r="B11" s="20"/>
      <c r="C11" s="20"/>
      <c r="D11" s="21"/>
      <c r="E11" s="13">
        <f>SUM(E12+E16+E21+E32+E37+E46+E50)</f>
        <v>23542665.640000001</v>
      </c>
      <c r="F11" s="13">
        <f>SUM(F12+F16+F21+F32+F37+F46+F50)</f>
        <v>0</v>
      </c>
      <c r="G11" s="13">
        <f>E11+F11</f>
        <v>23542665.640000001</v>
      </c>
      <c r="H11" s="13">
        <f>SUM(H12+H16+H21+H32+H37+H46+H50)</f>
        <v>5094955.6900000004</v>
      </c>
      <c r="I11" s="13">
        <f>SUM(I12+I16+I21+I32+I37+I46+I50)</f>
        <v>5094955.6900000004</v>
      </c>
      <c r="J11" s="13">
        <f>G11-H11</f>
        <v>18447709.949999999</v>
      </c>
      <c r="K11" s="88" t="s">
        <v>410</v>
      </c>
    </row>
    <row r="12" spans="1:12" ht="12.75" customHeight="1" x14ac:dyDescent="0.3">
      <c r="A12" s="35"/>
      <c r="B12" s="46" t="s">
        <v>6</v>
      </c>
      <c r="C12" s="51"/>
      <c r="D12" s="48"/>
      <c r="E12" s="13">
        <f>SUM(E13)</f>
        <v>21599691.359999999</v>
      </c>
      <c r="F12" s="13">
        <f>SUM(F13)</f>
        <v>0</v>
      </c>
      <c r="G12" s="13">
        <f t="shared" ref="G12:G141" si="0">E12+F12</f>
        <v>21599691.359999999</v>
      </c>
      <c r="H12" s="13">
        <f t="shared" ref="H12:I12" si="1">SUM(H13)</f>
        <v>5094955.6900000004</v>
      </c>
      <c r="I12" s="13">
        <f t="shared" si="1"/>
        <v>5094955.6900000004</v>
      </c>
      <c r="J12" s="13">
        <f t="shared" ref="J12:J97" si="2">G12-H12</f>
        <v>16504735.669999998</v>
      </c>
      <c r="K12" s="88">
        <v>20719.669999999998</v>
      </c>
      <c r="L12" s="88">
        <v>44061.87</v>
      </c>
    </row>
    <row r="13" spans="1:12" ht="12.75" customHeight="1" x14ac:dyDescent="0.3">
      <c r="A13" s="35"/>
      <c r="B13" s="12"/>
      <c r="C13" s="53" t="s">
        <v>59</v>
      </c>
      <c r="D13" s="2"/>
      <c r="E13" s="13">
        <f>SUM(E14:E15)</f>
        <v>21599691.359999999</v>
      </c>
      <c r="F13" s="13">
        <f>SUM(F14:F15)</f>
        <v>0</v>
      </c>
      <c r="G13" s="13">
        <f t="shared" si="0"/>
        <v>21599691.359999999</v>
      </c>
      <c r="H13" s="13">
        <f t="shared" ref="H13:I13" si="3">SUM(H14:H15)</f>
        <v>5094955.6900000004</v>
      </c>
      <c r="I13" s="13">
        <f t="shared" si="3"/>
        <v>5094955.6900000004</v>
      </c>
      <c r="J13" s="13">
        <f t="shared" si="2"/>
        <v>16504735.669999998</v>
      </c>
      <c r="K13" s="88">
        <v>470996.79</v>
      </c>
    </row>
    <row r="14" spans="1:12" ht="12.75" customHeight="1" x14ac:dyDescent="0.3">
      <c r="A14" s="35"/>
      <c r="B14" s="12"/>
      <c r="C14" s="52"/>
      <c r="D14" s="10" t="s">
        <v>256</v>
      </c>
      <c r="E14" s="11">
        <v>0</v>
      </c>
      <c r="F14" s="11">
        <v>0</v>
      </c>
      <c r="G14" s="11">
        <f t="shared" si="0"/>
        <v>0</v>
      </c>
      <c r="H14" s="11">
        <v>0</v>
      </c>
      <c r="I14" s="11">
        <v>0</v>
      </c>
      <c r="J14" s="11">
        <f>G14-H14</f>
        <v>0</v>
      </c>
      <c r="K14" s="88">
        <v>47525.71</v>
      </c>
    </row>
    <row r="15" spans="1:12" ht="12.75" customHeight="1" x14ac:dyDescent="0.3">
      <c r="A15" s="35"/>
      <c r="B15" s="12"/>
      <c r="C15" s="12"/>
      <c r="D15" s="10" t="s">
        <v>225</v>
      </c>
      <c r="E15" s="90">
        <v>21599691.359999999</v>
      </c>
      <c r="F15" s="90">
        <v>0</v>
      </c>
      <c r="G15" s="90">
        <f t="shared" si="0"/>
        <v>21599691.359999999</v>
      </c>
      <c r="H15" s="90">
        <v>5094955.6900000004</v>
      </c>
      <c r="I15" s="90">
        <v>5094955.6900000004</v>
      </c>
      <c r="J15" s="90">
        <f t="shared" si="2"/>
        <v>16504735.669999998</v>
      </c>
      <c r="K15" s="88">
        <v>33543.519999999997</v>
      </c>
    </row>
    <row r="16" spans="1:12" ht="12.75" customHeight="1" x14ac:dyDescent="0.3">
      <c r="A16" s="35"/>
      <c r="B16" s="46" t="s">
        <v>7</v>
      </c>
      <c r="C16" s="46"/>
      <c r="D16" s="47"/>
      <c r="E16" s="13">
        <f>E17+E18</f>
        <v>0</v>
      </c>
      <c r="F16" s="13">
        <f>F17+F18</f>
        <v>0</v>
      </c>
      <c r="G16" s="13">
        <f t="shared" si="0"/>
        <v>0</v>
      </c>
      <c r="H16" s="13">
        <f t="shared" ref="H16:I16" si="4">H17+H18</f>
        <v>0</v>
      </c>
      <c r="I16" s="13">
        <f t="shared" si="4"/>
        <v>0</v>
      </c>
      <c r="J16" s="13">
        <f t="shared" si="2"/>
        <v>0</v>
      </c>
      <c r="K16" s="88">
        <v>932977.84</v>
      </c>
    </row>
    <row r="17" spans="1:13" ht="12.75" customHeight="1" x14ac:dyDescent="0.3">
      <c r="A17" s="35"/>
      <c r="B17" s="12"/>
      <c r="C17" s="53" t="s">
        <v>60</v>
      </c>
      <c r="D17" s="26"/>
      <c r="E17" s="13">
        <v>0</v>
      </c>
      <c r="F17" s="13">
        <v>0</v>
      </c>
      <c r="G17" s="13">
        <f t="shared" si="0"/>
        <v>0</v>
      </c>
      <c r="H17" s="13">
        <v>0</v>
      </c>
      <c r="I17" s="13">
        <v>0</v>
      </c>
      <c r="J17" s="13">
        <f t="shared" si="2"/>
        <v>0</v>
      </c>
      <c r="K17" s="88">
        <v>14805.28</v>
      </c>
      <c r="M17" s="91"/>
    </row>
    <row r="18" spans="1:13" ht="12.75" customHeight="1" x14ac:dyDescent="0.3">
      <c r="A18" s="35"/>
      <c r="B18" s="12"/>
      <c r="C18" s="54" t="s">
        <v>61</v>
      </c>
      <c r="D18" s="26"/>
      <c r="E18" s="13">
        <f>SUM(E19)</f>
        <v>0</v>
      </c>
      <c r="F18" s="13">
        <f>SUM(F19)</f>
        <v>0</v>
      </c>
      <c r="G18" s="13">
        <f t="shared" si="0"/>
        <v>0</v>
      </c>
      <c r="H18" s="13">
        <f>SUM(H19)</f>
        <v>0</v>
      </c>
      <c r="I18" s="13">
        <f>SUM(I19)</f>
        <v>0</v>
      </c>
      <c r="J18" s="13">
        <f t="shared" si="2"/>
        <v>0</v>
      </c>
      <c r="K18" s="88">
        <v>20660.64</v>
      </c>
    </row>
    <row r="19" spans="1:13" ht="12.75" customHeight="1" x14ac:dyDescent="0.3">
      <c r="A19" s="35"/>
      <c r="B19" s="12"/>
      <c r="C19" s="12"/>
      <c r="D19" s="10" t="s">
        <v>374</v>
      </c>
      <c r="E19" s="11">
        <v>0</v>
      </c>
      <c r="F19" s="11">
        <v>0</v>
      </c>
      <c r="G19" s="11">
        <f t="shared" si="0"/>
        <v>0</v>
      </c>
      <c r="H19" s="11">
        <v>0</v>
      </c>
      <c r="I19" s="11">
        <v>0</v>
      </c>
      <c r="J19" s="11">
        <f t="shared" si="2"/>
        <v>0</v>
      </c>
      <c r="K19" s="88">
        <v>18660</v>
      </c>
    </row>
    <row r="20" spans="1:13" ht="12.75" customHeight="1" x14ac:dyDescent="0.3">
      <c r="A20" s="35"/>
      <c r="B20" s="12"/>
      <c r="C20" s="54" t="s">
        <v>62</v>
      </c>
      <c r="D20" s="26"/>
      <c r="E20" s="11">
        <v>0</v>
      </c>
      <c r="F20" s="11">
        <v>0</v>
      </c>
      <c r="G20" s="13">
        <f t="shared" si="0"/>
        <v>0</v>
      </c>
      <c r="H20" s="13">
        <v>0</v>
      </c>
      <c r="I20" s="13">
        <v>0</v>
      </c>
      <c r="J20" s="13">
        <f t="shared" si="2"/>
        <v>0</v>
      </c>
      <c r="K20" s="88">
        <v>914317.44</v>
      </c>
    </row>
    <row r="21" spans="1:13" ht="12.75" customHeight="1" x14ac:dyDescent="0.3">
      <c r="A21" s="35"/>
      <c r="B21" s="46" t="s">
        <v>8</v>
      </c>
      <c r="C21" s="46"/>
      <c r="D21" s="47"/>
      <c r="E21" s="13">
        <f>+E22+E23+E28+E29</f>
        <v>1799974.28</v>
      </c>
      <c r="F21" s="13">
        <f>+F22+F23+F28+F29</f>
        <v>0</v>
      </c>
      <c r="G21" s="13">
        <f t="shared" si="0"/>
        <v>1799974.28</v>
      </c>
      <c r="H21" s="13">
        <f t="shared" ref="H21:I21" si="5">+H22+H23+H28+H29</f>
        <v>0</v>
      </c>
      <c r="I21" s="13">
        <f t="shared" si="5"/>
        <v>0</v>
      </c>
      <c r="J21" s="13">
        <f t="shared" si="2"/>
        <v>1799974.28</v>
      </c>
      <c r="K21" s="88">
        <v>2364.5100000000002</v>
      </c>
    </row>
    <row r="22" spans="1:13" ht="12.75" customHeight="1" x14ac:dyDescent="0.3">
      <c r="A22" s="35"/>
      <c r="B22" s="12"/>
      <c r="C22" s="54" t="s">
        <v>63</v>
      </c>
      <c r="D22" s="26"/>
      <c r="E22" s="13">
        <v>0</v>
      </c>
      <c r="F22" s="13">
        <v>0</v>
      </c>
      <c r="G22" s="13">
        <f t="shared" si="0"/>
        <v>0</v>
      </c>
      <c r="H22" s="13">
        <v>0</v>
      </c>
      <c r="I22" s="13">
        <v>0</v>
      </c>
      <c r="J22" s="13">
        <f t="shared" si="2"/>
        <v>0</v>
      </c>
      <c r="K22" s="88">
        <v>37974.129999999997</v>
      </c>
    </row>
    <row r="23" spans="1:13" ht="12.75" customHeight="1" x14ac:dyDescent="0.3">
      <c r="A23" s="35"/>
      <c r="B23" s="12"/>
      <c r="C23" s="54" t="s">
        <v>64</v>
      </c>
      <c r="D23" s="26"/>
      <c r="E23" s="13">
        <f>SUM(E24:E27)</f>
        <v>1799974.28</v>
      </c>
      <c r="F23" s="13">
        <f>SUM(F24:F27)</f>
        <v>0</v>
      </c>
      <c r="G23" s="13">
        <f t="shared" si="0"/>
        <v>1799974.28</v>
      </c>
      <c r="H23" s="13">
        <f>SUM(H24:H27)</f>
        <v>0</v>
      </c>
      <c r="I23" s="13">
        <f>SUM(I24:I27)</f>
        <v>0</v>
      </c>
      <c r="J23" s="13">
        <f t="shared" si="2"/>
        <v>1799974.28</v>
      </c>
      <c r="K23" s="88">
        <v>4027.01</v>
      </c>
    </row>
    <row r="24" spans="1:13" ht="12.75" customHeight="1" x14ac:dyDescent="0.3">
      <c r="A24" s="35"/>
      <c r="B24" s="12"/>
      <c r="C24" s="12"/>
      <c r="D24" s="10" t="s">
        <v>257</v>
      </c>
      <c r="E24" s="11">
        <v>0</v>
      </c>
      <c r="F24" s="11">
        <v>0</v>
      </c>
      <c r="G24" s="11">
        <f t="shared" si="0"/>
        <v>0</v>
      </c>
      <c r="H24" s="11">
        <v>0</v>
      </c>
      <c r="I24" s="11">
        <v>0</v>
      </c>
      <c r="J24" s="11">
        <f t="shared" si="2"/>
        <v>0</v>
      </c>
      <c r="K24" s="88">
        <v>19931.21</v>
      </c>
    </row>
    <row r="25" spans="1:13" ht="12.75" customHeight="1" x14ac:dyDescent="0.3">
      <c r="A25" s="35"/>
      <c r="B25" s="12"/>
      <c r="C25" s="12"/>
      <c r="D25" s="10" t="s">
        <v>258</v>
      </c>
      <c r="E25" s="90">
        <v>1799974.28</v>
      </c>
      <c r="F25" s="90">
        <v>0</v>
      </c>
      <c r="G25" s="90">
        <f t="shared" si="0"/>
        <v>1799974.28</v>
      </c>
      <c r="H25" s="90">
        <v>0</v>
      </c>
      <c r="I25" s="90">
        <v>0</v>
      </c>
      <c r="J25" s="90">
        <f t="shared" si="2"/>
        <v>1799974.28</v>
      </c>
      <c r="K25" s="88">
        <v>104869.41</v>
      </c>
    </row>
    <row r="26" spans="1:13" ht="12.75" customHeight="1" x14ac:dyDescent="0.3">
      <c r="A26" s="35"/>
      <c r="B26" s="12"/>
      <c r="C26" s="12"/>
      <c r="D26" s="10" t="s">
        <v>259</v>
      </c>
      <c r="E26" s="11">
        <v>0</v>
      </c>
      <c r="F26" s="11">
        <v>0</v>
      </c>
      <c r="G26" s="11">
        <f t="shared" si="0"/>
        <v>0</v>
      </c>
      <c r="H26" s="11">
        <v>0</v>
      </c>
      <c r="I26" s="11">
        <v>0</v>
      </c>
      <c r="J26" s="11">
        <f t="shared" si="2"/>
        <v>0</v>
      </c>
      <c r="K26" s="88">
        <v>383373.68</v>
      </c>
    </row>
    <row r="27" spans="1:13" ht="12.75" customHeight="1" x14ac:dyDescent="0.3">
      <c r="A27" s="35"/>
      <c r="B27" s="12"/>
      <c r="C27" s="12"/>
      <c r="D27" s="10" t="s">
        <v>260</v>
      </c>
      <c r="E27" s="11">
        <v>0</v>
      </c>
      <c r="F27" s="11">
        <v>0</v>
      </c>
      <c r="G27" s="11">
        <f t="shared" si="0"/>
        <v>0</v>
      </c>
      <c r="H27" s="11">
        <v>0</v>
      </c>
      <c r="I27" s="11">
        <v>0</v>
      </c>
      <c r="J27" s="11">
        <f>G27-H27</f>
        <v>0</v>
      </c>
      <c r="K27" s="88">
        <v>50254.13</v>
      </c>
    </row>
    <row r="28" spans="1:13" ht="12.75" customHeight="1" x14ac:dyDescent="0.3">
      <c r="A28" s="35"/>
      <c r="B28" s="12"/>
      <c r="C28" s="54" t="s">
        <v>65</v>
      </c>
      <c r="D28" s="26"/>
      <c r="E28" s="13">
        <v>0</v>
      </c>
      <c r="F28" s="13">
        <v>0</v>
      </c>
      <c r="G28" s="13">
        <f t="shared" si="0"/>
        <v>0</v>
      </c>
      <c r="H28" s="13">
        <v>0</v>
      </c>
      <c r="I28" s="13">
        <v>0</v>
      </c>
      <c r="J28" s="13">
        <f t="shared" si="2"/>
        <v>0</v>
      </c>
      <c r="K28" s="88">
        <v>39315.9</v>
      </c>
    </row>
    <row r="29" spans="1:13" ht="12.75" customHeight="1" x14ac:dyDescent="0.3">
      <c r="A29" s="35"/>
      <c r="B29" s="12"/>
      <c r="C29" s="54" t="s">
        <v>66</v>
      </c>
      <c r="D29" s="26"/>
      <c r="E29" s="13">
        <f>SUM(E30:E31)</f>
        <v>0</v>
      </c>
      <c r="F29" s="13">
        <f>SUM(F30:F31)</f>
        <v>0</v>
      </c>
      <c r="G29" s="13">
        <f t="shared" si="0"/>
        <v>0</v>
      </c>
      <c r="H29" s="13">
        <f>SUM(H30:H31)</f>
        <v>0</v>
      </c>
      <c r="I29" s="13">
        <f>SUM(I30:I31)</f>
        <v>0</v>
      </c>
      <c r="J29" s="13">
        <f t="shared" si="2"/>
        <v>0</v>
      </c>
      <c r="K29" s="88">
        <v>813857.2</v>
      </c>
    </row>
    <row r="30" spans="1:13" ht="12.75" customHeight="1" x14ac:dyDescent="0.3">
      <c r="A30" s="35"/>
      <c r="B30" s="12"/>
      <c r="C30" s="12"/>
      <c r="D30" s="10" t="s">
        <v>305</v>
      </c>
      <c r="E30" s="11">
        <v>0</v>
      </c>
      <c r="F30" s="11">
        <v>0</v>
      </c>
      <c r="G30" s="11">
        <f t="shared" si="0"/>
        <v>0</v>
      </c>
      <c r="H30" s="11">
        <v>0</v>
      </c>
      <c r="I30" s="11">
        <v>0</v>
      </c>
      <c r="J30" s="11">
        <f t="shared" si="2"/>
        <v>0</v>
      </c>
      <c r="K30" s="88">
        <v>15287.4</v>
      </c>
    </row>
    <row r="31" spans="1:13" ht="12.75" customHeight="1" x14ac:dyDescent="0.3">
      <c r="A31" s="35"/>
      <c r="B31" s="12"/>
      <c r="C31" s="12"/>
      <c r="D31" s="10" t="s">
        <v>306</v>
      </c>
      <c r="E31" s="11">
        <v>0</v>
      </c>
      <c r="F31" s="11">
        <v>0</v>
      </c>
      <c r="G31" s="11">
        <f t="shared" si="0"/>
        <v>0</v>
      </c>
      <c r="H31" s="11">
        <v>0</v>
      </c>
      <c r="I31" s="11">
        <v>0</v>
      </c>
      <c r="J31" s="11">
        <f t="shared" si="2"/>
        <v>0</v>
      </c>
      <c r="K31" s="88">
        <v>16277</v>
      </c>
    </row>
    <row r="32" spans="1:13" ht="12.75" customHeight="1" x14ac:dyDescent="0.3">
      <c r="A32" s="35"/>
      <c r="B32" s="46" t="s">
        <v>9</v>
      </c>
      <c r="C32" s="46"/>
      <c r="D32" s="47"/>
      <c r="E32" s="13">
        <f>E33+E35+E36</f>
        <v>0</v>
      </c>
      <c r="F32" s="13">
        <f>F33+F35+F36</f>
        <v>0</v>
      </c>
      <c r="G32" s="13">
        <f t="shared" si="0"/>
        <v>0</v>
      </c>
      <c r="H32" s="13">
        <f>H33+H35+H36</f>
        <v>0</v>
      </c>
      <c r="I32" s="13">
        <f>I33+I35+I36</f>
        <v>0</v>
      </c>
      <c r="J32" s="13">
        <f t="shared" si="2"/>
        <v>0</v>
      </c>
      <c r="K32" s="88">
        <v>797580.2</v>
      </c>
    </row>
    <row r="33" spans="1:11" ht="12.75" customHeight="1" x14ac:dyDescent="0.3">
      <c r="A33" s="35"/>
      <c r="B33" s="12"/>
      <c r="C33" s="54" t="s">
        <v>67</v>
      </c>
      <c r="D33" s="26"/>
      <c r="E33" s="13">
        <f>+E34</f>
        <v>0</v>
      </c>
      <c r="F33" s="13">
        <f>+F34</f>
        <v>0</v>
      </c>
      <c r="G33" s="13">
        <f t="shared" si="0"/>
        <v>0</v>
      </c>
      <c r="H33" s="13">
        <f t="shared" ref="H33:I33" si="6">+H34</f>
        <v>0</v>
      </c>
      <c r="I33" s="13">
        <f t="shared" si="6"/>
        <v>0</v>
      </c>
      <c r="J33" s="13">
        <f t="shared" si="2"/>
        <v>0</v>
      </c>
      <c r="K33" s="88">
        <v>2393.5100000000002</v>
      </c>
    </row>
    <row r="34" spans="1:11" ht="12.75" customHeight="1" x14ac:dyDescent="0.3">
      <c r="A34" s="35"/>
      <c r="B34" s="12"/>
      <c r="C34" s="12"/>
      <c r="D34" s="10" t="s">
        <v>334</v>
      </c>
      <c r="E34" s="11">
        <v>0</v>
      </c>
      <c r="F34" s="11">
        <v>0</v>
      </c>
      <c r="G34" s="11">
        <f t="shared" si="0"/>
        <v>0</v>
      </c>
      <c r="H34" s="11">
        <v>0</v>
      </c>
      <c r="I34" s="11">
        <v>0</v>
      </c>
      <c r="J34" s="11">
        <f t="shared" si="2"/>
        <v>0</v>
      </c>
      <c r="K34" s="88">
        <v>38011.440000000002</v>
      </c>
    </row>
    <row r="35" spans="1:11" ht="12.75" customHeight="1" x14ac:dyDescent="0.3">
      <c r="A35" s="35"/>
      <c r="B35" s="12"/>
      <c r="C35" s="54" t="s">
        <v>68</v>
      </c>
      <c r="D35" s="26"/>
      <c r="E35" s="11">
        <v>0</v>
      </c>
      <c r="F35" s="11">
        <v>0</v>
      </c>
      <c r="G35" s="13">
        <f t="shared" si="0"/>
        <v>0</v>
      </c>
      <c r="H35" s="13">
        <v>0</v>
      </c>
      <c r="I35" s="13">
        <v>0</v>
      </c>
      <c r="J35" s="13">
        <f t="shared" si="2"/>
        <v>0</v>
      </c>
      <c r="K35" s="88">
        <v>603.95000000000005</v>
      </c>
    </row>
    <row r="36" spans="1:11" ht="12.75" customHeight="1" x14ac:dyDescent="0.3">
      <c r="A36" s="35"/>
      <c r="B36" s="12"/>
      <c r="C36" s="54" t="s">
        <v>69</v>
      </c>
      <c r="D36" s="26"/>
      <c r="E36" s="13">
        <v>0</v>
      </c>
      <c r="F36" s="13">
        <v>0</v>
      </c>
      <c r="G36" s="13">
        <f t="shared" si="0"/>
        <v>0</v>
      </c>
      <c r="H36" s="13">
        <v>0</v>
      </c>
      <c r="I36" s="13">
        <v>0</v>
      </c>
      <c r="J36" s="13">
        <f t="shared" si="2"/>
        <v>0</v>
      </c>
      <c r="K36" s="88">
        <v>38446.559999999998</v>
      </c>
    </row>
    <row r="37" spans="1:11" ht="12.75" customHeight="1" x14ac:dyDescent="0.3">
      <c r="A37" s="35"/>
      <c r="B37" s="46" t="s">
        <v>10</v>
      </c>
      <c r="C37" s="46"/>
      <c r="D37" s="47"/>
      <c r="E37" s="13">
        <f>+E38+E39+E42+E43+E44</f>
        <v>43000</v>
      </c>
      <c r="F37" s="13">
        <f>+F38+F39+F42+F43+F44</f>
        <v>0</v>
      </c>
      <c r="G37" s="13">
        <f t="shared" si="0"/>
        <v>43000</v>
      </c>
      <c r="H37" s="13">
        <f>+H38+H39+H42+H43+H44</f>
        <v>0</v>
      </c>
      <c r="I37" s="13">
        <f>+I38+I39+I42+I43+I44</f>
        <v>0</v>
      </c>
      <c r="J37" s="13">
        <f t="shared" si="2"/>
        <v>43000</v>
      </c>
      <c r="K37" s="88">
        <v>77093.23</v>
      </c>
    </row>
    <row r="38" spans="1:11" ht="12.75" customHeight="1" x14ac:dyDescent="0.3">
      <c r="A38" s="35"/>
      <c r="B38" s="12"/>
      <c r="C38" s="54" t="s">
        <v>70</v>
      </c>
      <c r="D38" s="26"/>
      <c r="E38" s="13">
        <v>0</v>
      </c>
      <c r="F38" s="13">
        <v>0</v>
      </c>
      <c r="G38" s="13">
        <f t="shared" si="0"/>
        <v>0</v>
      </c>
      <c r="H38" s="13">
        <v>0</v>
      </c>
      <c r="I38" s="13">
        <v>0</v>
      </c>
      <c r="J38" s="13">
        <f t="shared" si="2"/>
        <v>0</v>
      </c>
      <c r="K38" s="88">
        <v>581107.59</v>
      </c>
    </row>
    <row r="39" spans="1:11" ht="12.75" customHeight="1" x14ac:dyDescent="0.3">
      <c r="A39" s="35"/>
      <c r="B39" s="12"/>
      <c r="C39" s="54" t="s">
        <v>71</v>
      </c>
      <c r="D39" s="26"/>
      <c r="E39" s="13">
        <f>SUM(E40:E41)</f>
        <v>43000</v>
      </c>
      <c r="F39" s="13">
        <f>SUM(F40:F41)</f>
        <v>0</v>
      </c>
      <c r="G39" s="13">
        <f t="shared" si="0"/>
        <v>43000</v>
      </c>
      <c r="H39" s="13">
        <f>SUM(H40:H41)</f>
        <v>0</v>
      </c>
      <c r="I39" s="13">
        <f>SUM(I40:I41)</f>
        <v>0</v>
      </c>
      <c r="J39" s="13">
        <f t="shared" si="2"/>
        <v>43000</v>
      </c>
      <c r="K39" s="88">
        <v>46460.57</v>
      </c>
    </row>
    <row r="40" spans="1:11" ht="12.75" customHeight="1" x14ac:dyDescent="0.3">
      <c r="A40" s="35"/>
      <c r="B40" s="12"/>
      <c r="C40" s="12"/>
      <c r="D40" s="10" t="s">
        <v>335</v>
      </c>
      <c r="E40" s="11">
        <v>43000</v>
      </c>
      <c r="F40" s="11">
        <v>0</v>
      </c>
      <c r="G40" s="11">
        <f t="shared" si="0"/>
        <v>43000</v>
      </c>
      <c r="H40" s="11">
        <v>0</v>
      </c>
      <c r="I40" s="11">
        <v>0</v>
      </c>
      <c r="J40" s="11">
        <f t="shared" si="2"/>
        <v>43000</v>
      </c>
      <c r="K40" s="88">
        <v>37463.919999999998</v>
      </c>
    </row>
    <row r="41" spans="1:11" ht="12.75" customHeight="1" x14ac:dyDescent="0.3">
      <c r="A41" s="35"/>
      <c r="B41" s="12"/>
      <c r="C41" s="12"/>
      <c r="D41" s="10" t="s">
        <v>294</v>
      </c>
      <c r="E41" s="11">
        <v>0</v>
      </c>
      <c r="F41" s="11">
        <v>0</v>
      </c>
      <c r="G41" s="11">
        <f t="shared" si="0"/>
        <v>0</v>
      </c>
      <c r="H41" s="11">
        <v>0</v>
      </c>
      <c r="I41" s="11">
        <v>0</v>
      </c>
      <c r="J41" s="11">
        <f t="shared" si="2"/>
        <v>0</v>
      </c>
      <c r="K41" s="88">
        <v>1066010.92</v>
      </c>
    </row>
    <row r="42" spans="1:11" ht="12.75" customHeight="1" x14ac:dyDescent="0.3">
      <c r="A42" s="35"/>
      <c r="B42" s="12"/>
      <c r="C42" s="54" t="s">
        <v>72</v>
      </c>
      <c r="D42" s="26"/>
      <c r="E42" s="13">
        <v>0</v>
      </c>
      <c r="F42" s="13">
        <v>0</v>
      </c>
      <c r="G42" s="13">
        <f t="shared" si="0"/>
        <v>0</v>
      </c>
      <c r="H42" s="13">
        <v>0</v>
      </c>
      <c r="I42" s="13">
        <v>0</v>
      </c>
      <c r="J42" s="13">
        <f t="shared" si="2"/>
        <v>0</v>
      </c>
      <c r="K42" s="88">
        <v>256.76</v>
      </c>
    </row>
    <row r="43" spans="1:11" ht="12.75" customHeight="1" x14ac:dyDescent="0.3">
      <c r="A43" s="35"/>
      <c r="B43" s="12"/>
      <c r="C43" s="54" t="s">
        <v>73</v>
      </c>
      <c r="D43" s="26"/>
      <c r="E43" s="13">
        <v>0</v>
      </c>
      <c r="F43" s="13">
        <v>0</v>
      </c>
      <c r="G43" s="13">
        <f t="shared" si="0"/>
        <v>0</v>
      </c>
      <c r="H43" s="13">
        <v>0</v>
      </c>
      <c r="I43" s="13">
        <v>0</v>
      </c>
      <c r="J43" s="13">
        <f t="shared" si="2"/>
        <v>0</v>
      </c>
      <c r="K43" s="88">
        <v>11549.75</v>
      </c>
    </row>
    <row r="44" spans="1:11" ht="12.75" customHeight="1" x14ac:dyDescent="0.3">
      <c r="A44" s="35"/>
      <c r="B44" s="12"/>
      <c r="C44" s="54" t="s">
        <v>74</v>
      </c>
      <c r="D44" s="26"/>
      <c r="E44" s="13">
        <f>SUM(E45:E45)</f>
        <v>0</v>
      </c>
      <c r="F44" s="13">
        <f>SUM(F45:F45)</f>
        <v>0</v>
      </c>
      <c r="G44" s="13">
        <f t="shared" si="0"/>
        <v>0</v>
      </c>
      <c r="H44" s="13">
        <f>SUM(H45:H45)</f>
        <v>0</v>
      </c>
      <c r="I44" s="13">
        <f>SUM(I45:I45)</f>
        <v>0</v>
      </c>
      <c r="J44" s="13">
        <f t="shared" si="2"/>
        <v>0</v>
      </c>
      <c r="K44" s="88">
        <v>22091</v>
      </c>
    </row>
    <row r="45" spans="1:11" ht="12.75" customHeight="1" x14ac:dyDescent="0.3">
      <c r="A45" s="35"/>
      <c r="B45" s="12"/>
      <c r="C45" s="12"/>
      <c r="D45" s="10" t="s">
        <v>281</v>
      </c>
      <c r="E45" s="11">
        <v>0</v>
      </c>
      <c r="F45" s="11">
        <v>0</v>
      </c>
      <c r="G45" s="11">
        <f t="shared" si="0"/>
        <v>0</v>
      </c>
      <c r="H45" s="11">
        <v>0</v>
      </c>
      <c r="I45" s="11">
        <v>0</v>
      </c>
      <c r="J45" s="11">
        <f t="shared" si="2"/>
        <v>0</v>
      </c>
      <c r="K45" s="88">
        <v>1043919.31</v>
      </c>
    </row>
    <row r="46" spans="1:11" ht="12.75" customHeight="1" x14ac:dyDescent="0.3">
      <c r="A46" s="35"/>
      <c r="B46" s="46" t="s">
        <v>215</v>
      </c>
      <c r="C46" s="46"/>
      <c r="D46" s="47"/>
      <c r="E46" s="13">
        <f t="shared" ref="E46:F46" si="7">+E47</f>
        <v>100000</v>
      </c>
      <c r="F46" s="13">
        <f t="shared" si="7"/>
        <v>0</v>
      </c>
      <c r="G46" s="13">
        <f t="shared" si="0"/>
        <v>100000</v>
      </c>
      <c r="H46" s="13">
        <f>+H47</f>
        <v>0</v>
      </c>
      <c r="I46" s="13">
        <f>+I47</f>
        <v>0</v>
      </c>
      <c r="J46" s="13">
        <f t="shared" si="2"/>
        <v>100000</v>
      </c>
      <c r="K46" s="88">
        <v>2393.5100000000002</v>
      </c>
    </row>
    <row r="47" spans="1:11" ht="26.25" customHeight="1" x14ac:dyDescent="0.3">
      <c r="A47" s="35"/>
      <c r="B47" s="12"/>
      <c r="C47" s="102" t="s">
        <v>216</v>
      </c>
      <c r="D47" s="103"/>
      <c r="E47" s="13">
        <f>+E48+E49</f>
        <v>100000</v>
      </c>
      <c r="F47" s="13">
        <f t="shared" ref="F47:J47" si="8">+F48+F49</f>
        <v>0</v>
      </c>
      <c r="G47" s="13">
        <f t="shared" si="8"/>
        <v>100000</v>
      </c>
      <c r="H47" s="13">
        <f t="shared" si="8"/>
        <v>0</v>
      </c>
      <c r="I47" s="13">
        <f t="shared" si="8"/>
        <v>0</v>
      </c>
      <c r="J47" s="13">
        <f t="shared" si="8"/>
        <v>100000</v>
      </c>
      <c r="K47" s="88">
        <v>38605.660000000003</v>
      </c>
    </row>
    <row r="48" spans="1:11" x14ac:dyDescent="0.3">
      <c r="A48" s="35"/>
      <c r="B48" s="12"/>
      <c r="C48" s="12"/>
      <c r="D48" s="10" t="s">
        <v>336</v>
      </c>
      <c r="E48" s="11">
        <v>50000</v>
      </c>
      <c r="F48" s="11">
        <v>0</v>
      </c>
      <c r="G48" s="11">
        <f t="shared" si="0"/>
        <v>50000</v>
      </c>
      <c r="H48" s="11">
        <v>0</v>
      </c>
      <c r="I48" s="11">
        <v>0</v>
      </c>
      <c r="J48" s="11">
        <f t="shared" si="2"/>
        <v>50000</v>
      </c>
      <c r="K48" s="88">
        <v>2813.27</v>
      </c>
    </row>
    <row r="49" spans="1:15" ht="24" x14ac:dyDescent="0.3">
      <c r="A49" s="35"/>
      <c r="B49" s="12"/>
      <c r="C49" s="12"/>
      <c r="D49" s="10" t="s">
        <v>337</v>
      </c>
      <c r="E49" s="11">
        <v>50000</v>
      </c>
      <c r="F49" s="11">
        <v>0</v>
      </c>
      <c r="G49" s="11">
        <f t="shared" si="0"/>
        <v>50000</v>
      </c>
      <c r="H49" s="11">
        <v>0</v>
      </c>
      <c r="I49" s="11">
        <v>0</v>
      </c>
      <c r="J49" s="11">
        <f t="shared" si="2"/>
        <v>50000</v>
      </c>
      <c r="K49" s="88">
        <v>0</v>
      </c>
    </row>
    <row r="50" spans="1:15" ht="12.75" customHeight="1" x14ac:dyDescent="0.3">
      <c r="A50" s="35"/>
      <c r="B50" s="46" t="s">
        <v>11</v>
      </c>
      <c r="C50" s="46"/>
      <c r="D50" s="47"/>
      <c r="E50" s="13">
        <v>0</v>
      </c>
      <c r="F50" s="13">
        <v>0</v>
      </c>
      <c r="G50" s="13">
        <f t="shared" si="0"/>
        <v>0</v>
      </c>
      <c r="H50" s="13">
        <f t="shared" ref="H50:I50" si="9">SUM(H51:H52)</f>
        <v>0</v>
      </c>
      <c r="I50" s="13">
        <f t="shared" si="9"/>
        <v>0</v>
      </c>
      <c r="J50" s="13">
        <f t="shared" si="2"/>
        <v>0</v>
      </c>
      <c r="K50" s="88">
        <v>0</v>
      </c>
    </row>
    <row r="51" spans="1:15" ht="12.75" customHeight="1" x14ac:dyDescent="0.3">
      <c r="A51" s="35"/>
      <c r="B51" s="12"/>
      <c r="C51" s="54" t="s">
        <v>75</v>
      </c>
      <c r="D51" s="26"/>
      <c r="E51" s="13">
        <v>0</v>
      </c>
      <c r="F51" s="13">
        <v>0</v>
      </c>
      <c r="G51" s="13">
        <f t="shared" si="0"/>
        <v>0</v>
      </c>
      <c r="H51" s="13">
        <v>0</v>
      </c>
      <c r="I51" s="13">
        <v>0</v>
      </c>
      <c r="J51" s="13">
        <f t="shared" si="2"/>
        <v>0</v>
      </c>
      <c r="K51" s="88">
        <v>0</v>
      </c>
    </row>
    <row r="52" spans="1:15" ht="12.75" customHeight="1" x14ac:dyDescent="0.3">
      <c r="A52" s="35"/>
      <c r="B52" s="12"/>
      <c r="C52" s="54" t="s">
        <v>76</v>
      </c>
      <c r="D52" s="26"/>
      <c r="E52" s="13">
        <v>0</v>
      </c>
      <c r="F52" s="13">
        <v>0</v>
      </c>
      <c r="G52" s="13">
        <f t="shared" si="0"/>
        <v>0</v>
      </c>
      <c r="H52" s="13">
        <v>0</v>
      </c>
      <c r="I52" s="13">
        <v>0</v>
      </c>
      <c r="J52" s="13">
        <f t="shared" si="2"/>
        <v>0</v>
      </c>
      <c r="K52" s="88">
        <v>0</v>
      </c>
    </row>
    <row r="53" spans="1:15" ht="12.75" customHeight="1" x14ac:dyDescent="0.3">
      <c r="A53" s="45" t="s">
        <v>12</v>
      </c>
      <c r="B53" s="46"/>
      <c r="C53" s="46"/>
      <c r="D53" s="47"/>
      <c r="E53" s="13">
        <f>SUM(E54+E73+E79+E111+E115+E101+E127+E133)</f>
        <v>1877818.6</v>
      </c>
      <c r="F53" s="13">
        <f>SUM(F54+F73+F79+F111+F115+F101+F127+F133)</f>
        <v>0</v>
      </c>
      <c r="G53" s="13">
        <f t="shared" si="0"/>
        <v>1877818.6</v>
      </c>
      <c r="H53" s="13">
        <f>SUM(H54+H73+H79+H111+H115+H101+H127+H133)</f>
        <v>808944.49</v>
      </c>
      <c r="I53" s="13">
        <f>SUM(I54+I73+I79+I111+I115+I101+I127+I133)</f>
        <v>808944.49</v>
      </c>
      <c r="J53" s="13">
        <f t="shared" si="2"/>
        <v>1068874.1100000001</v>
      </c>
      <c r="K53" s="88">
        <f>SUM(K10:K52)</f>
        <v>7768539.6199999992</v>
      </c>
      <c r="L53" s="88">
        <v>441581.67000000004</v>
      </c>
      <c r="M53" s="88">
        <v>5139647.43</v>
      </c>
      <c r="N53" s="88">
        <v>30109292.160000004</v>
      </c>
      <c r="O53" s="88">
        <f>SUM(K53:N53)</f>
        <v>43459060.880000003</v>
      </c>
    </row>
    <row r="54" spans="1:15" ht="26.25" customHeight="1" x14ac:dyDescent="0.3">
      <c r="A54" s="35"/>
      <c r="B54" s="104" t="s">
        <v>13</v>
      </c>
      <c r="C54" s="104"/>
      <c r="D54" s="105"/>
      <c r="E54" s="13">
        <f>+E55+E58+E62+E64+E66+E69+E71+E72</f>
        <v>854735.08000000007</v>
      </c>
      <c r="F54" s="13">
        <f>+F55+F58+F62+F64+F66+F69+F71+F72</f>
        <v>0</v>
      </c>
      <c r="G54" s="13">
        <f t="shared" si="0"/>
        <v>854735.08000000007</v>
      </c>
      <c r="H54" s="13">
        <f>+H55+H58+H62+H64+H66+H69+H71+H72</f>
        <v>234516.21</v>
      </c>
      <c r="I54" s="13">
        <f>+I55+I58+I62+I64+I66+I69+I71+I72</f>
        <v>234516.21</v>
      </c>
      <c r="J54" s="13">
        <f t="shared" si="2"/>
        <v>620218.87000000011</v>
      </c>
    </row>
    <row r="55" spans="1:15" ht="12.75" customHeight="1" x14ac:dyDescent="0.3">
      <c r="A55" s="35"/>
      <c r="B55" s="12"/>
      <c r="C55" s="54" t="s">
        <v>77</v>
      </c>
      <c r="D55" s="26"/>
      <c r="E55" s="13">
        <f>+E56+E57</f>
        <v>505908.4</v>
      </c>
      <c r="F55" s="13">
        <f>+F56+F57</f>
        <v>0</v>
      </c>
      <c r="G55" s="13">
        <f t="shared" si="0"/>
        <v>505908.4</v>
      </c>
      <c r="H55" s="13">
        <f>+H56+H57</f>
        <v>126477.1</v>
      </c>
      <c r="I55" s="13">
        <f>+I56+I57</f>
        <v>126477.1</v>
      </c>
      <c r="J55" s="13">
        <f t="shared" si="2"/>
        <v>379431.30000000005</v>
      </c>
    </row>
    <row r="56" spans="1:15" ht="12.75" customHeight="1" x14ac:dyDescent="0.3">
      <c r="A56" s="35"/>
      <c r="B56" s="12"/>
      <c r="C56" s="12"/>
      <c r="D56" s="10" t="s">
        <v>338</v>
      </c>
      <c r="E56" s="11">
        <v>0</v>
      </c>
      <c r="F56" s="11">
        <v>0</v>
      </c>
      <c r="G56" s="11">
        <f>E56+F56</f>
        <v>0</v>
      </c>
      <c r="H56" s="11">
        <v>0</v>
      </c>
      <c r="I56" s="11">
        <v>0</v>
      </c>
      <c r="J56" s="11">
        <f>G56-H56</f>
        <v>0</v>
      </c>
    </row>
    <row r="57" spans="1:15" ht="12.75" customHeight="1" x14ac:dyDescent="0.3">
      <c r="A57" s="35"/>
      <c r="B57" s="12"/>
      <c r="C57" s="12"/>
      <c r="D57" s="10" t="s">
        <v>339</v>
      </c>
      <c r="E57" s="90">
        <v>505908.4</v>
      </c>
      <c r="F57" s="90">
        <v>0</v>
      </c>
      <c r="G57" s="90">
        <f>E57+F57</f>
        <v>505908.4</v>
      </c>
      <c r="H57" s="90">
        <v>126477.1</v>
      </c>
      <c r="I57" s="90">
        <v>126477.1</v>
      </c>
      <c r="J57" s="90">
        <f>G57-H57</f>
        <v>379431.30000000005</v>
      </c>
      <c r="K57" s="88">
        <f>14559.5+3734+5101.43+27850.06+5690+977+8376+9409.5+3406+1368.8+1136.8+3480+2870+11000+26303+1215.01</f>
        <v>126477.1</v>
      </c>
      <c r="L57" s="88">
        <f>K57*4</f>
        <v>505908.4</v>
      </c>
    </row>
    <row r="58" spans="1:15" ht="12.75" customHeight="1" x14ac:dyDescent="0.3">
      <c r="A58" s="35"/>
      <c r="B58" s="12"/>
      <c r="C58" s="54" t="s">
        <v>78</v>
      </c>
      <c r="D58" s="26"/>
      <c r="E58" s="13">
        <f>SUM(E59:E61)</f>
        <v>99988.44</v>
      </c>
      <c r="F58" s="13">
        <f>SUM(F59:F61)</f>
        <v>0</v>
      </c>
      <c r="G58" s="13">
        <f t="shared" si="0"/>
        <v>99988.44</v>
      </c>
      <c r="H58" s="13">
        <f>SUM(H59:H61)</f>
        <v>24997.11</v>
      </c>
      <c r="I58" s="13">
        <f>SUM(I59:I61)</f>
        <v>24997.11</v>
      </c>
      <c r="J58" s="13">
        <f t="shared" si="2"/>
        <v>74991.33</v>
      </c>
    </row>
    <row r="59" spans="1:15" ht="12.75" customHeight="1" x14ac:dyDescent="0.3">
      <c r="A59" s="35"/>
      <c r="B59" s="12"/>
      <c r="C59" s="12"/>
      <c r="D59" s="10" t="s">
        <v>340</v>
      </c>
      <c r="E59" s="90">
        <v>99988.44</v>
      </c>
      <c r="F59" s="90">
        <v>0</v>
      </c>
      <c r="G59" s="90">
        <f t="shared" si="0"/>
        <v>99988.44</v>
      </c>
      <c r="H59" s="90">
        <v>24997.11</v>
      </c>
      <c r="I59" s="90">
        <v>24997.11</v>
      </c>
      <c r="J59" s="90">
        <f>G59-H59</f>
        <v>74991.33</v>
      </c>
      <c r="K59" s="88">
        <f>1609.59+3108.8+1577.6+4164.4+1380.4+814.32+12342</f>
        <v>24997.11</v>
      </c>
      <c r="L59" s="88">
        <f>K59*4</f>
        <v>99988.44</v>
      </c>
    </row>
    <row r="60" spans="1:15" ht="12.75" customHeight="1" x14ac:dyDescent="0.3">
      <c r="A60" s="35"/>
      <c r="B60" s="12"/>
      <c r="C60" s="12"/>
      <c r="D60" s="10" t="s">
        <v>261</v>
      </c>
      <c r="E60" s="11">
        <v>0</v>
      </c>
      <c r="F60" s="11">
        <v>0</v>
      </c>
      <c r="G60" s="11">
        <f t="shared" si="0"/>
        <v>0</v>
      </c>
      <c r="H60" s="11">
        <v>0</v>
      </c>
      <c r="I60" s="11">
        <v>0</v>
      </c>
      <c r="J60" s="11">
        <f t="shared" si="2"/>
        <v>0</v>
      </c>
    </row>
    <row r="61" spans="1:15" ht="12.75" customHeight="1" x14ac:dyDescent="0.3">
      <c r="A61" s="35"/>
      <c r="B61" s="12"/>
      <c r="C61" s="12"/>
      <c r="D61" s="10" t="s">
        <v>226</v>
      </c>
      <c r="E61" s="11">
        <v>0</v>
      </c>
      <c r="F61" s="11">
        <v>0</v>
      </c>
      <c r="G61" s="11">
        <f t="shared" si="0"/>
        <v>0</v>
      </c>
      <c r="H61" s="11">
        <v>0</v>
      </c>
      <c r="I61" s="11">
        <v>0</v>
      </c>
      <c r="J61" s="11">
        <f t="shared" si="2"/>
        <v>0</v>
      </c>
    </row>
    <row r="62" spans="1:15" ht="12.75" customHeight="1" x14ac:dyDescent="0.3">
      <c r="A62" s="35"/>
      <c r="B62" s="12"/>
      <c r="C62" s="54" t="s">
        <v>79</v>
      </c>
      <c r="D62" s="26"/>
      <c r="E62" s="13">
        <f>SUM(E63)</f>
        <v>0</v>
      </c>
      <c r="F62" s="13">
        <f>SUM(F63)</f>
        <v>0</v>
      </c>
      <c r="G62" s="13">
        <f>SUM(G63)</f>
        <v>0</v>
      </c>
      <c r="H62" s="13">
        <f>SUM(H63)</f>
        <v>0</v>
      </c>
      <c r="I62" s="13">
        <f>SUM(I63)</f>
        <v>0</v>
      </c>
      <c r="J62" s="13">
        <f t="shared" si="2"/>
        <v>0</v>
      </c>
    </row>
    <row r="63" spans="1:15" ht="12.75" customHeight="1" x14ac:dyDescent="0.3">
      <c r="A63" s="35"/>
      <c r="B63" s="12"/>
      <c r="C63" s="54"/>
      <c r="D63" s="10" t="s">
        <v>307</v>
      </c>
      <c r="E63" s="11">
        <v>0</v>
      </c>
      <c r="F63" s="11">
        <v>0</v>
      </c>
      <c r="G63" s="11">
        <f t="shared" si="0"/>
        <v>0</v>
      </c>
      <c r="H63" s="11">
        <v>0</v>
      </c>
      <c r="I63" s="11">
        <v>0</v>
      </c>
      <c r="J63" s="11">
        <f t="shared" si="2"/>
        <v>0</v>
      </c>
    </row>
    <row r="64" spans="1:15" ht="24.75" customHeight="1" x14ac:dyDescent="0.3">
      <c r="A64" s="35"/>
      <c r="B64" s="12"/>
      <c r="C64" s="102" t="s">
        <v>80</v>
      </c>
      <c r="D64" s="103"/>
      <c r="E64" s="13">
        <f>+E65</f>
        <v>106189.92</v>
      </c>
      <c r="F64" s="13">
        <f t="shared" ref="F64" si="10">+F65</f>
        <v>0</v>
      </c>
      <c r="G64" s="13">
        <f t="shared" si="0"/>
        <v>106189.92</v>
      </c>
      <c r="H64" s="13">
        <f>+H65</f>
        <v>41547.479999999996</v>
      </c>
      <c r="I64" s="13">
        <f t="shared" ref="I64" si="11">+I65</f>
        <v>41547.479999999996</v>
      </c>
      <c r="J64" s="13">
        <f t="shared" si="2"/>
        <v>64642.44</v>
      </c>
    </row>
    <row r="65" spans="1:12" x14ac:dyDescent="0.3">
      <c r="A65" s="35"/>
      <c r="B65" s="12"/>
      <c r="C65" s="12"/>
      <c r="D65" s="10" t="s">
        <v>341</v>
      </c>
      <c r="E65" s="90">
        <v>106189.92</v>
      </c>
      <c r="F65" s="90">
        <v>0</v>
      </c>
      <c r="G65" s="90">
        <f t="shared" si="0"/>
        <v>106189.92</v>
      </c>
      <c r="H65" s="90">
        <v>41547.479999999996</v>
      </c>
      <c r="I65" s="90">
        <v>41547.479999999996</v>
      </c>
      <c r="J65" s="90">
        <f t="shared" si="2"/>
        <v>64642.44</v>
      </c>
      <c r="K65" s="88">
        <f>1440+2000+6475+8832.48+22800</f>
        <v>41547.479999999996</v>
      </c>
      <c r="L65" s="88">
        <f>K65*4</f>
        <v>166189.91999999998</v>
      </c>
    </row>
    <row r="66" spans="1:12" ht="12.75" customHeight="1" x14ac:dyDescent="0.3">
      <c r="A66" s="35"/>
      <c r="B66" s="12"/>
      <c r="C66" s="54" t="s">
        <v>81</v>
      </c>
      <c r="D66" s="26"/>
      <c r="E66" s="13">
        <f>E67+E68</f>
        <v>0</v>
      </c>
      <c r="F66" s="13">
        <f>F67+F68</f>
        <v>0</v>
      </c>
      <c r="G66" s="13">
        <f>E66+F66</f>
        <v>0</v>
      </c>
      <c r="H66" s="13">
        <f>H67+H68</f>
        <v>0</v>
      </c>
      <c r="I66" s="13">
        <f>+I67+I68</f>
        <v>0</v>
      </c>
      <c r="J66" s="13">
        <f t="shared" si="2"/>
        <v>0</v>
      </c>
    </row>
    <row r="67" spans="1:12" ht="12.75" customHeight="1" x14ac:dyDescent="0.3">
      <c r="A67" s="35"/>
      <c r="B67" s="12"/>
      <c r="C67" s="58"/>
      <c r="D67" s="10" t="s">
        <v>342</v>
      </c>
      <c r="E67" s="11">
        <v>0</v>
      </c>
      <c r="F67" s="11">
        <v>0</v>
      </c>
      <c r="G67" s="11">
        <f t="shared" si="0"/>
        <v>0</v>
      </c>
      <c r="H67" s="11">
        <v>0</v>
      </c>
      <c r="I67" s="11">
        <v>0</v>
      </c>
      <c r="J67" s="11">
        <f t="shared" si="2"/>
        <v>0</v>
      </c>
    </row>
    <row r="68" spans="1:12" ht="12.75" customHeight="1" x14ac:dyDescent="0.3">
      <c r="A68" s="35"/>
      <c r="B68" s="12"/>
      <c r="C68" s="58"/>
      <c r="D68" s="10" t="s">
        <v>343</v>
      </c>
      <c r="E68" s="11">
        <v>0</v>
      </c>
      <c r="F68" s="11">
        <v>0</v>
      </c>
      <c r="G68" s="11">
        <f t="shared" si="0"/>
        <v>0</v>
      </c>
      <c r="H68" s="11">
        <v>0</v>
      </c>
      <c r="I68" s="11">
        <v>0</v>
      </c>
      <c r="J68" s="11">
        <f t="shared" si="2"/>
        <v>0</v>
      </c>
    </row>
    <row r="69" spans="1:12" ht="12.75" customHeight="1" x14ac:dyDescent="0.3">
      <c r="A69" s="35"/>
      <c r="B69" s="12"/>
      <c r="C69" s="54" t="s">
        <v>82</v>
      </c>
      <c r="D69" s="26"/>
      <c r="E69" s="13">
        <f>+E70</f>
        <v>142648.32000000001</v>
      </c>
      <c r="F69" s="13">
        <f>+F70</f>
        <v>0</v>
      </c>
      <c r="G69" s="13">
        <f t="shared" si="0"/>
        <v>142648.32000000001</v>
      </c>
      <c r="H69" s="13">
        <f t="shared" ref="H69:I69" si="12">+H70</f>
        <v>41494.519999999997</v>
      </c>
      <c r="I69" s="13">
        <f t="shared" si="12"/>
        <v>41494.519999999997</v>
      </c>
      <c r="J69" s="13">
        <f t="shared" si="2"/>
        <v>101153.80000000002</v>
      </c>
    </row>
    <row r="70" spans="1:12" ht="12.75" customHeight="1" x14ac:dyDescent="0.3">
      <c r="A70" s="35"/>
      <c r="B70" s="12"/>
      <c r="C70" s="12"/>
      <c r="D70" s="10" t="s">
        <v>344</v>
      </c>
      <c r="E70" s="90">
        <v>142648.32000000001</v>
      </c>
      <c r="F70" s="90"/>
      <c r="G70" s="90">
        <f t="shared" si="0"/>
        <v>142648.32000000001</v>
      </c>
      <c r="H70" s="90">
        <v>41494.519999999997</v>
      </c>
      <c r="I70" s="90">
        <v>41494.519999999997</v>
      </c>
      <c r="J70" s="90">
        <f t="shared" si="2"/>
        <v>101153.80000000002</v>
      </c>
      <c r="K70" s="88">
        <f>1700+26014.16+10602.4+3177.96</f>
        <v>41494.519999999997</v>
      </c>
      <c r="L70" s="88">
        <f>K70*4</f>
        <v>165978.07999999999</v>
      </c>
    </row>
    <row r="71" spans="1:12" ht="12.75" customHeight="1" x14ac:dyDescent="0.3">
      <c r="A71" s="35"/>
      <c r="B71" s="12"/>
      <c r="C71" s="54" t="s">
        <v>83</v>
      </c>
      <c r="D71" s="26"/>
      <c r="E71" s="13">
        <v>0</v>
      </c>
      <c r="F71" s="13">
        <v>0</v>
      </c>
      <c r="G71" s="13">
        <f t="shared" si="0"/>
        <v>0</v>
      </c>
      <c r="H71" s="13">
        <v>0</v>
      </c>
      <c r="I71" s="13">
        <v>0</v>
      </c>
      <c r="J71" s="13">
        <f t="shared" si="2"/>
        <v>0</v>
      </c>
    </row>
    <row r="72" spans="1:12" ht="12.75" customHeight="1" x14ac:dyDescent="0.3">
      <c r="A72" s="35"/>
      <c r="B72" s="12"/>
      <c r="C72" s="54" t="s">
        <v>84</v>
      </c>
      <c r="D72" s="26"/>
      <c r="E72" s="13">
        <v>0</v>
      </c>
      <c r="F72" s="13">
        <v>0</v>
      </c>
      <c r="G72" s="13">
        <f t="shared" si="0"/>
        <v>0</v>
      </c>
      <c r="H72" s="13">
        <v>0</v>
      </c>
      <c r="I72" s="13">
        <v>0</v>
      </c>
      <c r="J72" s="13">
        <f t="shared" si="2"/>
        <v>0</v>
      </c>
    </row>
    <row r="73" spans="1:12" ht="12.75" customHeight="1" x14ac:dyDescent="0.3">
      <c r="A73" s="35"/>
      <c r="B73" s="46" t="s">
        <v>14</v>
      </c>
      <c r="C73" s="46"/>
      <c r="D73" s="47"/>
      <c r="E73" s="13">
        <f>+E74+E78</f>
        <v>0</v>
      </c>
      <c r="F73" s="13">
        <f>+F74+F78</f>
        <v>0</v>
      </c>
      <c r="G73" s="13">
        <f t="shared" si="0"/>
        <v>0</v>
      </c>
      <c r="H73" s="13">
        <f>+H74+H78</f>
        <v>0</v>
      </c>
      <c r="I73" s="13">
        <f>+I74+I78</f>
        <v>0</v>
      </c>
      <c r="J73" s="13">
        <f t="shared" si="2"/>
        <v>0</v>
      </c>
    </row>
    <row r="74" spans="1:12" ht="12.75" customHeight="1" x14ac:dyDescent="0.3">
      <c r="A74" s="35"/>
      <c r="B74" s="12"/>
      <c r="C74" s="54" t="s">
        <v>85</v>
      </c>
      <c r="D74" s="26"/>
      <c r="E74" s="13">
        <f t="shared" ref="E74:J74" si="13">SUM(E75:E77)</f>
        <v>0</v>
      </c>
      <c r="F74" s="13">
        <f t="shared" si="13"/>
        <v>0</v>
      </c>
      <c r="G74" s="13">
        <f t="shared" si="13"/>
        <v>0</v>
      </c>
      <c r="H74" s="13">
        <f t="shared" si="13"/>
        <v>0</v>
      </c>
      <c r="I74" s="13">
        <f t="shared" si="13"/>
        <v>0</v>
      </c>
      <c r="J74" s="13">
        <f t="shared" si="13"/>
        <v>0</v>
      </c>
    </row>
    <row r="75" spans="1:12" ht="12.75" customHeight="1" x14ac:dyDescent="0.3">
      <c r="A75" s="35"/>
      <c r="B75" s="12"/>
      <c r="C75" s="12"/>
      <c r="D75" s="10" t="s">
        <v>345</v>
      </c>
      <c r="E75" s="11">
        <v>0</v>
      </c>
      <c r="F75" s="11">
        <v>0</v>
      </c>
      <c r="G75" s="11">
        <f t="shared" si="0"/>
        <v>0</v>
      </c>
      <c r="H75" s="11">
        <v>0</v>
      </c>
      <c r="I75" s="11">
        <v>0</v>
      </c>
      <c r="J75" s="11">
        <f t="shared" ref="J75:J77" si="14">G75-H75</f>
        <v>0</v>
      </c>
    </row>
    <row r="76" spans="1:12" ht="12.75" customHeight="1" x14ac:dyDescent="0.3">
      <c r="A76" s="35"/>
      <c r="B76" s="12"/>
      <c r="C76" s="12"/>
      <c r="D76" s="10" t="s">
        <v>227</v>
      </c>
      <c r="E76" s="11">
        <v>0</v>
      </c>
      <c r="F76" s="11">
        <v>0</v>
      </c>
      <c r="G76" s="11">
        <f t="shared" si="0"/>
        <v>0</v>
      </c>
      <c r="H76" s="11">
        <v>0</v>
      </c>
      <c r="I76" s="11">
        <v>0</v>
      </c>
      <c r="J76" s="11">
        <f t="shared" si="14"/>
        <v>0</v>
      </c>
    </row>
    <row r="77" spans="1:12" ht="12.75" customHeight="1" x14ac:dyDescent="0.3">
      <c r="A77" s="35"/>
      <c r="B77" s="12"/>
      <c r="C77" s="12"/>
      <c r="D77" s="10" t="s">
        <v>262</v>
      </c>
      <c r="E77" s="11">
        <v>0</v>
      </c>
      <c r="F77" s="11">
        <v>0</v>
      </c>
      <c r="G77" s="11">
        <f t="shared" si="0"/>
        <v>0</v>
      </c>
      <c r="H77" s="11">
        <v>0</v>
      </c>
      <c r="I77" s="11">
        <v>0</v>
      </c>
      <c r="J77" s="11">
        <f t="shared" si="14"/>
        <v>0</v>
      </c>
    </row>
    <row r="78" spans="1:12" ht="12.75" customHeight="1" x14ac:dyDescent="0.3">
      <c r="A78" s="35"/>
      <c r="B78" s="12"/>
      <c r="C78" s="54" t="s">
        <v>86</v>
      </c>
      <c r="D78" s="26"/>
      <c r="E78" s="13">
        <v>0</v>
      </c>
      <c r="F78" s="13">
        <v>0</v>
      </c>
      <c r="G78" s="13">
        <f t="shared" si="0"/>
        <v>0</v>
      </c>
      <c r="H78" s="13">
        <v>0</v>
      </c>
      <c r="I78" s="13">
        <v>0</v>
      </c>
      <c r="J78" s="13">
        <f t="shared" si="2"/>
        <v>0</v>
      </c>
    </row>
    <row r="79" spans="1:12" ht="12.75" customHeight="1" x14ac:dyDescent="0.3">
      <c r="A79" s="35"/>
      <c r="B79" s="46" t="s">
        <v>15</v>
      </c>
      <c r="C79" s="46"/>
      <c r="D79" s="47"/>
      <c r="E79" s="13">
        <f>+E80+E83+E85+E86+E88+E89+E92+E95+E97</f>
        <v>40000</v>
      </c>
      <c r="F79" s="13">
        <f>+F80+F83+F85+F86+F88+F89+F92+F95+F97</f>
        <v>0</v>
      </c>
      <c r="G79" s="13">
        <f t="shared" si="0"/>
        <v>40000</v>
      </c>
      <c r="H79" s="13">
        <f>+H80+H83+H85+H86+H88+H89+H92+H95+H97</f>
        <v>6225</v>
      </c>
      <c r="I79" s="13">
        <f>+I80+I83+I85+I86+I88+I89+I92+I95+I97</f>
        <v>6225</v>
      </c>
      <c r="J79" s="13">
        <f t="shared" si="2"/>
        <v>33775</v>
      </c>
    </row>
    <row r="80" spans="1:12" ht="12.75" customHeight="1" x14ac:dyDescent="0.3">
      <c r="A80" s="35"/>
      <c r="B80" s="12"/>
      <c r="C80" s="54" t="s">
        <v>87</v>
      </c>
      <c r="D80" s="26"/>
      <c r="E80" s="13">
        <f>SUM(E81:E82)</f>
        <v>40000</v>
      </c>
      <c r="F80" s="13">
        <f t="shared" ref="F80:I80" si="15">SUM(F81:F82)</f>
        <v>0</v>
      </c>
      <c r="G80" s="13">
        <f t="shared" si="15"/>
        <v>40000</v>
      </c>
      <c r="H80" s="13">
        <f t="shared" si="15"/>
        <v>6225</v>
      </c>
      <c r="I80" s="13">
        <f t="shared" si="15"/>
        <v>6225</v>
      </c>
      <c r="J80" s="13">
        <f t="shared" si="2"/>
        <v>33775</v>
      </c>
    </row>
    <row r="81" spans="1:12" ht="22.5" customHeight="1" x14ac:dyDescent="0.3">
      <c r="A81" s="35"/>
      <c r="B81" s="12"/>
      <c r="C81" s="54"/>
      <c r="D81" s="10" t="s">
        <v>346</v>
      </c>
      <c r="E81" s="90">
        <v>40000</v>
      </c>
      <c r="F81" s="90">
        <v>0</v>
      </c>
      <c r="G81" s="90">
        <f t="shared" ref="G81:G82" si="16">E81+F81</f>
        <v>40000</v>
      </c>
      <c r="H81" s="90">
        <v>6225</v>
      </c>
      <c r="I81" s="90">
        <v>6225</v>
      </c>
      <c r="J81" s="90">
        <f t="shared" si="2"/>
        <v>33775</v>
      </c>
      <c r="K81" s="88">
        <f>6225</f>
        <v>6225</v>
      </c>
      <c r="L81" s="88">
        <f>K81*4</f>
        <v>24900</v>
      </c>
    </row>
    <row r="82" spans="1:12" ht="12.75" customHeight="1" x14ac:dyDescent="0.3">
      <c r="A82" s="35"/>
      <c r="B82" s="12"/>
      <c r="C82" s="54"/>
      <c r="D82" s="10" t="s">
        <v>347</v>
      </c>
      <c r="E82" s="11">
        <v>0</v>
      </c>
      <c r="F82" s="11">
        <v>0</v>
      </c>
      <c r="G82" s="11">
        <f t="shared" si="16"/>
        <v>0</v>
      </c>
      <c r="H82" s="11">
        <v>0</v>
      </c>
      <c r="I82" s="11">
        <v>0</v>
      </c>
      <c r="J82" s="11">
        <f t="shared" si="2"/>
        <v>0</v>
      </c>
    </row>
    <row r="83" spans="1:12" ht="12.75" customHeight="1" x14ac:dyDescent="0.3">
      <c r="A83" s="35"/>
      <c r="B83" s="12"/>
      <c r="C83" s="54" t="s">
        <v>88</v>
      </c>
      <c r="D83" s="26"/>
      <c r="E83" s="13">
        <f>SUM(E84)</f>
        <v>0</v>
      </c>
      <c r="F83" s="13">
        <f>SUM(F84)</f>
        <v>0</v>
      </c>
      <c r="G83" s="13">
        <f t="shared" si="0"/>
        <v>0</v>
      </c>
      <c r="H83" s="13">
        <f>SUM(H84)</f>
        <v>0</v>
      </c>
      <c r="I83" s="13">
        <f>SUM(I84)</f>
        <v>0</v>
      </c>
      <c r="J83" s="13">
        <f t="shared" si="2"/>
        <v>0</v>
      </c>
    </row>
    <row r="84" spans="1:12" ht="12.75" customHeight="1" x14ac:dyDescent="0.3">
      <c r="A84" s="35"/>
      <c r="B84" s="12"/>
      <c r="C84" s="12"/>
      <c r="D84" s="10" t="s">
        <v>88</v>
      </c>
      <c r="E84" s="11">
        <v>0</v>
      </c>
      <c r="F84" s="11">
        <v>0</v>
      </c>
      <c r="G84" s="11">
        <f t="shared" si="0"/>
        <v>0</v>
      </c>
      <c r="H84" s="11">
        <v>0</v>
      </c>
      <c r="I84" s="11">
        <v>0</v>
      </c>
      <c r="J84" s="11">
        <f t="shared" si="2"/>
        <v>0</v>
      </c>
    </row>
    <row r="85" spans="1:12" ht="12.75" customHeight="1" x14ac:dyDescent="0.3">
      <c r="A85" s="35"/>
      <c r="B85" s="12"/>
      <c r="C85" s="54" t="s">
        <v>89</v>
      </c>
      <c r="D85" s="26"/>
      <c r="E85" s="13">
        <v>0</v>
      </c>
      <c r="F85" s="13">
        <v>0</v>
      </c>
      <c r="G85" s="13">
        <f t="shared" si="0"/>
        <v>0</v>
      </c>
      <c r="H85" s="13">
        <v>0</v>
      </c>
      <c r="I85" s="13">
        <v>0</v>
      </c>
      <c r="J85" s="13">
        <f t="shared" si="2"/>
        <v>0</v>
      </c>
    </row>
    <row r="86" spans="1:12" ht="12.75" customHeight="1" x14ac:dyDescent="0.3">
      <c r="A86" s="35"/>
      <c r="B86" s="12"/>
      <c r="C86" s="54" t="s">
        <v>90</v>
      </c>
      <c r="D86" s="26"/>
      <c r="E86" s="13">
        <f>+E87</f>
        <v>0</v>
      </c>
      <c r="F86" s="13">
        <f>+F87</f>
        <v>0</v>
      </c>
      <c r="G86" s="13">
        <f t="shared" si="0"/>
        <v>0</v>
      </c>
      <c r="H86" s="13">
        <f>+H87</f>
        <v>0</v>
      </c>
      <c r="I86" s="13">
        <f>I87</f>
        <v>0</v>
      </c>
      <c r="J86" s="13">
        <f t="shared" si="2"/>
        <v>0</v>
      </c>
    </row>
    <row r="87" spans="1:12" ht="12.75" customHeight="1" x14ac:dyDescent="0.3">
      <c r="A87" s="35"/>
      <c r="B87" s="12"/>
      <c r="C87" s="58"/>
      <c r="D87" s="10" t="s">
        <v>90</v>
      </c>
      <c r="E87" s="11">
        <v>0</v>
      </c>
      <c r="F87" s="11">
        <v>0</v>
      </c>
      <c r="G87" s="11">
        <f t="shared" si="0"/>
        <v>0</v>
      </c>
      <c r="H87" s="11">
        <v>0</v>
      </c>
      <c r="I87" s="11">
        <v>0</v>
      </c>
      <c r="J87" s="11">
        <f>G87-H87</f>
        <v>0</v>
      </c>
    </row>
    <row r="88" spans="1:12" ht="12.75" customHeight="1" x14ac:dyDescent="0.3">
      <c r="A88" s="35"/>
      <c r="B88" s="12"/>
      <c r="C88" s="54" t="s">
        <v>91</v>
      </c>
      <c r="D88" s="26"/>
      <c r="E88" s="13">
        <v>0</v>
      </c>
      <c r="F88" s="13">
        <v>0</v>
      </c>
      <c r="G88" s="13">
        <f t="shared" si="0"/>
        <v>0</v>
      </c>
      <c r="H88" s="13">
        <v>0</v>
      </c>
      <c r="I88" s="13">
        <v>0</v>
      </c>
      <c r="J88" s="13">
        <f t="shared" si="2"/>
        <v>0</v>
      </c>
    </row>
    <row r="89" spans="1:12" ht="12.75" customHeight="1" x14ac:dyDescent="0.3">
      <c r="A89" s="35"/>
      <c r="B89" s="12"/>
      <c r="C89" s="54" t="s">
        <v>92</v>
      </c>
      <c r="D89" s="26"/>
      <c r="E89" s="13">
        <f>+E90+E91</f>
        <v>0</v>
      </c>
      <c r="F89" s="13">
        <f>+F90+F91</f>
        <v>0</v>
      </c>
      <c r="G89" s="13">
        <f>+G90+G91</f>
        <v>0</v>
      </c>
      <c r="H89" s="13">
        <f>+H90+H91</f>
        <v>0</v>
      </c>
      <c r="I89" s="13">
        <f>+I90+I91</f>
        <v>0</v>
      </c>
      <c r="J89" s="13">
        <f>G89-H89</f>
        <v>0</v>
      </c>
    </row>
    <row r="90" spans="1:12" ht="12.75" customHeight="1" x14ac:dyDescent="0.3">
      <c r="A90" s="35"/>
      <c r="B90" s="12"/>
      <c r="C90" s="12"/>
      <c r="D90" s="10" t="s">
        <v>348</v>
      </c>
      <c r="E90" s="11">
        <v>0</v>
      </c>
      <c r="F90" s="11">
        <v>0</v>
      </c>
      <c r="G90" s="11">
        <f t="shared" si="0"/>
        <v>0</v>
      </c>
      <c r="H90" s="11">
        <v>0</v>
      </c>
      <c r="I90" s="11">
        <v>0</v>
      </c>
      <c r="J90" s="11">
        <f t="shared" si="2"/>
        <v>0</v>
      </c>
    </row>
    <row r="91" spans="1:12" ht="12.75" customHeight="1" x14ac:dyDescent="0.3">
      <c r="A91" s="35"/>
      <c r="B91" s="12"/>
      <c r="C91" s="12"/>
      <c r="D91" s="10" t="s">
        <v>349</v>
      </c>
      <c r="E91" s="11">
        <v>0</v>
      </c>
      <c r="F91" s="11">
        <v>0</v>
      </c>
      <c r="G91" s="11">
        <f t="shared" si="0"/>
        <v>0</v>
      </c>
      <c r="H91" s="11">
        <v>0</v>
      </c>
      <c r="I91" s="11">
        <v>0</v>
      </c>
      <c r="J91" s="11">
        <f t="shared" si="2"/>
        <v>0</v>
      </c>
    </row>
    <row r="92" spans="1:12" ht="12.75" customHeight="1" x14ac:dyDescent="0.3">
      <c r="A92" s="35"/>
      <c r="B92" s="12"/>
      <c r="C92" s="54" t="s">
        <v>93</v>
      </c>
      <c r="D92" s="26"/>
      <c r="E92" s="13">
        <f>+E93+E94</f>
        <v>0</v>
      </c>
      <c r="F92" s="13">
        <f>+F93+F94</f>
        <v>0</v>
      </c>
      <c r="G92" s="13">
        <f t="shared" si="0"/>
        <v>0</v>
      </c>
      <c r="H92" s="13">
        <f>+H93+H94</f>
        <v>0</v>
      </c>
      <c r="I92" s="13">
        <f>+I93+I94</f>
        <v>0</v>
      </c>
      <c r="J92" s="13">
        <f>G92-H92</f>
        <v>0</v>
      </c>
    </row>
    <row r="93" spans="1:12" ht="12.75" customHeight="1" x14ac:dyDescent="0.3">
      <c r="A93" s="35"/>
      <c r="B93" s="12"/>
      <c r="C93" s="58"/>
      <c r="D93" s="10" t="s">
        <v>350</v>
      </c>
      <c r="E93" s="11">
        <v>0</v>
      </c>
      <c r="F93" s="11">
        <v>0</v>
      </c>
      <c r="G93" s="11">
        <f t="shared" si="0"/>
        <v>0</v>
      </c>
      <c r="H93" s="11">
        <v>0</v>
      </c>
      <c r="I93" s="11">
        <v>0</v>
      </c>
      <c r="J93" s="11">
        <f>G93-H93</f>
        <v>0</v>
      </c>
    </row>
    <row r="94" spans="1:12" ht="12.75" customHeight="1" x14ac:dyDescent="0.3">
      <c r="A94" s="35"/>
      <c r="B94" s="12"/>
      <c r="C94" s="58"/>
      <c r="D94" s="10" t="s">
        <v>351</v>
      </c>
      <c r="E94" s="11">
        <v>0</v>
      </c>
      <c r="F94" s="11">
        <v>0</v>
      </c>
      <c r="G94" s="11">
        <f t="shared" si="0"/>
        <v>0</v>
      </c>
      <c r="H94" s="11">
        <v>0</v>
      </c>
      <c r="I94" s="11">
        <v>0</v>
      </c>
      <c r="J94" s="11">
        <f t="shared" si="2"/>
        <v>0</v>
      </c>
    </row>
    <row r="95" spans="1:12" ht="12.75" customHeight="1" x14ac:dyDescent="0.3">
      <c r="A95" s="35"/>
      <c r="B95" s="12"/>
      <c r="C95" s="54" t="s">
        <v>94</v>
      </c>
      <c r="D95" s="26"/>
      <c r="E95" s="13">
        <f>E96</f>
        <v>0</v>
      </c>
      <c r="F95" s="13">
        <f t="shared" ref="F95:I95" si="17">F96</f>
        <v>0</v>
      </c>
      <c r="G95" s="13">
        <f t="shared" si="17"/>
        <v>0</v>
      </c>
      <c r="H95" s="13">
        <f t="shared" si="17"/>
        <v>0</v>
      </c>
      <c r="I95" s="13">
        <f t="shared" si="17"/>
        <v>0</v>
      </c>
      <c r="J95" s="13">
        <f t="shared" si="2"/>
        <v>0</v>
      </c>
    </row>
    <row r="96" spans="1:12" ht="12.75" customHeight="1" x14ac:dyDescent="0.3">
      <c r="A96" s="35"/>
      <c r="B96" s="12"/>
      <c r="C96" s="54"/>
      <c r="D96" s="10" t="s">
        <v>352</v>
      </c>
      <c r="E96" s="11">
        <v>0</v>
      </c>
      <c r="F96" s="11">
        <v>0</v>
      </c>
      <c r="G96" s="11">
        <f t="shared" ref="G96" si="18">E96+F96</f>
        <v>0</v>
      </c>
      <c r="H96" s="11">
        <v>0</v>
      </c>
      <c r="I96" s="11">
        <v>0</v>
      </c>
      <c r="J96" s="11">
        <f>G96-H96</f>
        <v>0</v>
      </c>
    </row>
    <row r="97" spans="1:12" ht="12.75" customHeight="1" x14ac:dyDescent="0.3">
      <c r="A97" s="35"/>
      <c r="B97" s="12"/>
      <c r="C97" s="54" t="s">
        <v>95</v>
      </c>
      <c r="D97" s="26"/>
      <c r="E97" s="13">
        <f>SUM(E98:E100)</f>
        <v>0</v>
      </c>
      <c r="F97" s="13">
        <f>SUM(F98:F100)</f>
        <v>0</v>
      </c>
      <c r="G97" s="13">
        <f t="shared" si="0"/>
        <v>0</v>
      </c>
      <c r="H97" s="13">
        <f>SUM(H98:H100)</f>
        <v>0</v>
      </c>
      <c r="I97" s="13">
        <f>SUM(I98:I100)</f>
        <v>0</v>
      </c>
      <c r="J97" s="13">
        <f t="shared" si="2"/>
        <v>0</v>
      </c>
    </row>
    <row r="98" spans="1:12" ht="27" customHeight="1" x14ac:dyDescent="0.3">
      <c r="A98" s="35"/>
      <c r="B98" s="12"/>
      <c r="C98" s="12"/>
      <c r="D98" s="10" t="s">
        <v>353</v>
      </c>
      <c r="E98" s="11">
        <v>0</v>
      </c>
      <c r="F98" s="11">
        <v>0</v>
      </c>
      <c r="G98" s="11">
        <f t="shared" si="0"/>
        <v>0</v>
      </c>
      <c r="H98" s="11">
        <v>0</v>
      </c>
      <c r="I98" s="11">
        <v>0</v>
      </c>
      <c r="J98" s="11">
        <f t="shared" ref="J98:J182" si="19">G98-H98</f>
        <v>0</v>
      </c>
    </row>
    <row r="99" spans="1:12" ht="12.75" customHeight="1" x14ac:dyDescent="0.3">
      <c r="A99" s="35"/>
      <c r="B99" s="12"/>
      <c r="C99" s="12"/>
      <c r="D99" s="10" t="s">
        <v>354</v>
      </c>
      <c r="E99" s="11">
        <v>0</v>
      </c>
      <c r="F99" s="11">
        <v>0</v>
      </c>
      <c r="G99" s="11">
        <f t="shared" si="0"/>
        <v>0</v>
      </c>
      <c r="H99" s="11">
        <v>0</v>
      </c>
      <c r="I99" s="11">
        <v>0</v>
      </c>
      <c r="J99" s="11">
        <f t="shared" si="19"/>
        <v>0</v>
      </c>
    </row>
    <row r="100" spans="1:12" ht="12.75" customHeight="1" x14ac:dyDescent="0.3">
      <c r="A100" s="35"/>
      <c r="B100" s="12"/>
      <c r="C100" s="12"/>
      <c r="D100" s="10" t="s">
        <v>228</v>
      </c>
      <c r="E100" s="11">
        <v>0</v>
      </c>
      <c r="F100" s="11">
        <v>0</v>
      </c>
      <c r="G100" s="11">
        <f t="shared" si="0"/>
        <v>0</v>
      </c>
      <c r="H100" s="11">
        <v>0</v>
      </c>
      <c r="I100" s="11">
        <v>0</v>
      </c>
      <c r="J100" s="11">
        <f t="shared" si="19"/>
        <v>0</v>
      </c>
    </row>
    <row r="101" spans="1:12" ht="12.75" customHeight="1" x14ac:dyDescent="0.3">
      <c r="A101" s="35"/>
      <c r="B101" s="46" t="s">
        <v>217</v>
      </c>
      <c r="C101" s="46"/>
      <c r="D101" s="47"/>
      <c r="E101" s="13">
        <f>+E102+E104+E107+E109</f>
        <v>0</v>
      </c>
      <c r="F101" s="13">
        <f>+F102+F104+F107+F109</f>
        <v>0</v>
      </c>
      <c r="G101" s="13">
        <f>E101+F101</f>
        <v>0</v>
      </c>
      <c r="H101" s="13">
        <f>+H102+H104+H107+H109</f>
        <v>0</v>
      </c>
      <c r="I101" s="13">
        <f>+I102+I104+I107+I109</f>
        <v>0</v>
      </c>
      <c r="J101" s="13">
        <f>G101-H101</f>
        <v>0</v>
      </c>
    </row>
    <row r="102" spans="1:12" ht="12.75" customHeight="1" x14ac:dyDescent="0.3">
      <c r="A102" s="35"/>
      <c r="B102" s="12"/>
      <c r="C102" s="54" t="s">
        <v>218</v>
      </c>
      <c r="D102" s="26"/>
      <c r="E102" s="13">
        <f>+E103</f>
        <v>0</v>
      </c>
      <c r="F102" s="13">
        <f>+F103</f>
        <v>0</v>
      </c>
      <c r="G102" s="13">
        <f>E102+F102</f>
        <v>0</v>
      </c>
      <c r="H102" s="13">
        <f t="shared" ref="H102:I102" si="20">+H103</f>
        <v>0</v>
      </c>
      <c r="I102" s="13">
        <f t="shared" si="20"/>
        <v>0</v>
      </c>
      <c r="J102" s="13">
        <f t="shared" si="19"/>
        <v>0</v>
      </c>
    </row>
    <row r="103" spans="1:12" ht="12.75" customHeight="1" x14ac:dyDescent="0.3">
      <c r="A103" s="35"/>
      <c r="B103" s="12"/>
      <c r="C103" s="12"/>
      <c r="D103" s="10" t="s">
        <v>229</v>
      </c>
      <c r="E103" s="11">
        <v>0</v>
      </c>
      <c r="F103" s="11">
        <v>0</v>
      </c>
      <c r="G103" s="11">
        <f t="shared" ref="G103:G110" si="21">E103+F103</f>
        <v>0</v>
      </c>
      <c r="H103" s="11">
        <v>0</v>
      </c>
      <c r="I103" s="11">
        <v>0</v>
      </c>
      <c r="J103" s="11">
        <f t="shared" si="19"/>
        <v>0</v>
      </c>
    </row>
    <row r="104" spans="1:12" ht="12.75" customHeight="1" x14ac:dyDescent="0.3">
      <c r="A104" s="35"/>
      <c r="B104" s="12"/>
      <c r="C104" s="54" t="s">
        <v>356</v>
      </c>
      <c r="D104" s="26"/>
      <c r="E104" s="13">
        <f>+E105+E106</f>
        <v>0</v>
      </c>
      <c r="F104" s="13">
        <f>+F105+F106</f>
        <v>0</v>
      </c>
      <c r="G104" s="13">
        <f t="shared" si="21"/>
        <v>0</v>
      </c>
      <c r="H104" s="13">
        <f>+H105+H106</f>
        <v>0</v>
      </c>
      <c r="I104" s="13">
        <f>+I105+I106</f>
        <v>0</v>
      </c>
      <c r="J104" s="13">
        <f t="shared" si="19"/>
        <v>0</v>
      </c>
    </row>
    <row r="105" spans="1:12" ht="24.75" customHeight="1" x14ac:dyDescent="0.3">
      <c r="A105" s="35"/>
      <c r="B105" s="12"/>
      <c r="C105" s="12"/>
      <c r="D105" s="10" t="s">
        <v>355</v>
      </c>
      <c r="E105" s="11">
        <v>0</v>
      </c>
      <c r="F105" s="11">
        <v>0</v>
      </c>
      <c r="G105" s="11">
        <f t="shared" si="21"/>
        <v>0</v>
      </c>
      <c r="H105" s="11">
        <v>0</v>
      </c>
      <c r="I105" s="11">
        <v>0</v>
      </c>
      <c r="J105" s="11">
        <f t="shared" si="19"/>
        <v>0</v>
      </c>
    </row>
    <row r="106" spans="1:12" ht="12.75" customHeight="1" x14ac:dyDescent="0.3">
      <c r="A106" s="35"/>
      <c r="B106" s="12"/>
      <c r="C106" s="12"/>
      <c r="D106" s="10" t="s">
        <v>276</v>
      </c>
      <c r="E106" s="11">
        <v>0</v>
      </c>
      <c r="F106" s="11">
        <v>0</v>
      </c>
      <c r="G106" s="11">
        <f t="shared" si="21"/>
        <v>0</v>
      </c>
      <c r="H106" s="11">
        <v>0</v>
      </c>
      <c r="I106" s="11">
        <v>0</v>
      </c>
      <c r="J106" s="11">
        <f t="shared" si="19"/>
        <v>0</v>
      </c>
    </row>
    <row r="107" spans="1:12" s="17" customFormat="1" ht="12.75" customHeight="1" x14ac:dyDescent="0.3">
      <c r="A107" s="36"/>
      <c r="B107" s="62"/>
      <c r="C107" s="104" t="s">
        <v>357</v>
      </c>
      <c r="D107" s="105"/>
      <c r="E107" s="13">
        <f>+E108</f>
        <v>0</v>
      </c>
      <c r="F107" s="13">
        <f>+F108</f>
        <v>0</v>
      </c>
      <c r="G107" s="13">
        <f t="shared" si="21"/>
        <v>0</v>
      </c>
      <c r="H107" s="13">
        <f>+H108</f>
        <v>0</v>
      </c>
      <c r="I107" s="13">
        <f>+I108</f>
        <v>0</v>
      </c>
      <c r="J107" s="13">
        <f t="shared" si="19"/>
        <v>0</v>
      </c>
      <c r="K107" s="88"/>
      <c r="L107" s="88"/>
    </row>
    <row r="108" spans="1:12" ht="12.75" customHeight="1" x14ac:dyDescent="0.3">
      <c r="A108" s="35"/>
      <c r="B108" s="12"/>
      <c r="C108" s="12"/>
      <c r="D108" s="10" t="s">
        <v>358</v>
      </c>
      <c r="E108" s="11">
        <v>0</v>
      </c>
      <c r="F108" s="11">
        <v>0</v>
      </c>
      <c r="G108" s="11">
        <f t="shared" si="21"/>
        <v>0</v>
      </c>
      <c r="H108" s="11">
        <v>0</v>
      </c>
      <c r="I108" s="11">
        <v>0</v>
      </c>
      <c r="J108" s="11">
        <f t="shared" si="19"/>
        <v>0</v>
      </c>
    </row>
    <row r="109" spans="1:12" ht="12.75" customHeight="1" x14ac:dyDescent="0.3">
      <c r="A109" s="35"/>
      <c r="B109" s="12"/>
      <c r="C109" s="54" t="s">
        <v>263</v>
      </c>
      <c r="D109" s="26"/>
      <c r="E109" s="13">
        <f>+E110</f>
        <v>0</v>
      </c>
      <c r="F109" s="13">
        <f>+F110</f>
        <v>0</v>
      </c>
      <c r="G109" s="13">
        <f t="shared" si="21"/>
        <v>0</v>
      </c>
      <c r="H109" s="13">
        <f t="shared" ref="H109:I109" si="22">+H110</f>
        <v>0</v>
      </c>
      <c r="I109" s="13">
        <f t="shared" si="22"/>
        <v>0</v>
      </c>
      <c r="J109" s="13">
        <f t="shared" si="19"/>
        <v>0</v>
      </c>
    </row>
    <row r="110" spans="1:12" ht="12.75" customHeight="1" x14ac:dyDescent="0.3">
      <c r="A110" s="35"/>
      <c r="B110" s="12"/>
      <c r="C110" s="12"/>
      <c r="D110" s="10" t="s">
        <v>263</v>
      </c>
      <c r="E110" s="11">
        <v>0</v>
      </c>
      <c r="F110" s="11">
        <v>0</v>
      </c>
      <c r="G110" s="11">
        <f t="shared" si="21"/>
        <v>0</v>
      </c>
      <c r="H110" s="11">
        <v>0</v>
      </c>
      <c r="I110" s="11">
        <v>0</v>
      </c>
      <c r="J110" s="11">
        <f>G110-H110</f>
        <v>0</v>
      </c>
    </row>
    <row r="111" spans="1:12" ht="12.75" customHeight="1" x14ac:dyDescent="0.3">
      <c r="A111" s="35"/>
      <c r="B111" s="46" t="s">
        <v>16</v>
      </c>
      <c r="C111" s="46"/>
      <c r="D111" s="47"/>
      <c r="E111" s="13">
        <f>SUM(E112)</f>
        <v>700000</v>
      </c>
      <c r="F111" s="13">
        <f>SUM(F112)</f>
        <v>0</v>
      </c>
      <c r="G111" s="13">
        <f t="shared" si="0"/>
        <v>700000</v>
      </c>
      <c r="H111" s="13">
        <f t="shared" ref="H111:I111" si="23">SUM(H112)</f>
        <v>497432.39999999997</v>
      </c>
      <c r="I111" s="13">
        <f t="shared" si="23"/>
        <v>497432.39999999997</v>
      </c>
      <c r="J111" s="13">
        <f t="shared" si="19"/>
        <v>202567.60000000003</v>
      </c>
    </row>
    <row r="112" spans="1:12" ht="12.75" customHeight="1" x14ac:dyDescent="0.3">
      <c r="A112" s="35"/>
      <c r="B112" s="12"/>
      <c r="C112" s="54" t="s">
        <v>96</v>
      </c>
      <c r="D112" s="26"/>
      <c r="E112" s="13">
        <f>SUM(E113:E114)</f>
        <v>700000</v>
      </c>
      <c r="F112" s="13">
        <f>SUM(F113:F114)</f>
        <v>0</v>
      </c>
      <c r="G112" s="13">
        <f t="shared" si="0"/>
        <v>700000</v>
      </c>
      <c r="H112" s="13">
        <f>SUM(H113:H114)</f>
        <v>497432.39999999997</v>
      </c>
      <c r="I112" s="13">
        <f>SUM(I113:I114)</f>
        <v>497432.39999999997</v>
      </c>
      <c r="J112" s="13">
        <f t="shared" si="19"/>
        <v>202567.60000000003</v>
      </c>
    </row>
    <row r="113" spans="1:10" ht="12.75" customHeight="1" x14ac:dyDescent="0.3">
      <c r="A113" s="35"/>
      <c r="B113" s="12"/>
      <c r="C113" s="12"/>
      <c r="D113" s="10" t="s">
        <v>359</v>
      </c>
      <c r="E113" s="11">
        <v>700000</v>
      </c>
      <c r="F113" s="11">
        <v>0</v>
      </c>
      <c r="G113" s="11">
        <f>E113+F113</f>
        <v>700000</v>
      </c>
      <c r="H113" s="11">
        <v>497432.39999999997</v>
      </c>
      <c r="I113" s="11">
        <v>497432.39999999997</v>
      </c>
      <c r="J113" s="11">
        <f t="shared" si="19"/>
        <v>202567.60000000003</v>
      </c>
    </row>
    <row r="114" spans="1:10" ht="12.75" customHeight="1" x14ac:dyDescent="0.3">
      <c r="A114" s="35"/>
      <c r="B114" s="12"/>
      <c r="C114" s="12"/>
      <c r="D114" s="10" t="s">
        <v>230</v>
      </c>
      <c r="E114" s="11">
        <v>0</v>
      </c>
      <c r="F114" s="11">
        <v>0</v>
      </c>
      <c r="G114" s="11">
        <f t="shared" si="0"/>
        <v>0</v>
      </c>
      <c r="H114" s="11">
        <v>0</v>
      </c>
      <c r="I114" s="11">
        <v>0</v>
      </c>
      <c r="J114" s="11">
        <f t="shared" si="19"/>
        <v>0</v>
      </c>
    </row>
    <row r="115" spans="1:10" ht="12.75" customHeight="1" x14ac:dyDescent="0.3">
      <c r="A115" s="35"/>
      <c r="B115" s="46" t="s">
        <v>17</v>
      </c>
      <c r="C115" s="46"/>
      <c r="D115" s="47"/>
      <c r="E115" s="13">
        <f>+E116+E120+E123+E124+E125</f>
        <v>0</v>
      </c>
      <c r="F115" s="13">
        <f>+F116+F120+F123+F124+F125</f>
        <v>0</v>
      </c>
      <c r="G115" s="13">
        <f t="shared" si="0"/>
        <v>0</v>
      </c>
      <c r="H115" s="13">
        <f>+H116+H120+H123+H124+H125</f>
        <v>0</v>
      </c>
      <c r="I115" s="13">
        <f>+I116+I120+I123+I124+I125</f>
        <v>0</v>
      </c>
      <c r="J115" s="13">
        <f t="shared" si="19"/>
        <v>0</v>
      </c>
    </row>
    <row r="116" spans="1:10" ht="12.75" customHeight="1" x14ac:dyDescent="0.3">
      <c r="A116" s="35"/>
      <c r="B116" s="12"/>
      <c r="C116" s="54" t="s">
        <v>97</v>
      </c>
      <c r="D116" s="26"/>
      <c r="E116" s="13">
        <f>+E117+E118+E119</f>
        <v>0</v>
      </c>
      <c r="F116" s="13">
        <f t="shared" ref="F116:I116" si="24">+F117+F118+F119</f>
        <v>0</v>
      </c>
      <c r="G116" s="13">
        <f t="shared" si="24"/>
        <v>0</v>
      </c>
      <c r="H116" s="13">
        <f t="shared" si="24"/>
        <v>0</v>
      </c>
      <c r="I116" s="13">
        <f t="shared" si="24"/>
        <v>0</v>
      </c>
      <c r="J116" s="13">
        <f>G116-H116</f>
        <v>0</v>
      </c>
    </row>
    <row r="117" spans="1:10" ht="12.75" customHeight="1" x14ac:dyDescent="0.3">
      <c r="A117" s="35"/>
      <c r="B117" s="12"/>
      <c r="C117" s="12"/>
      <c r="D117" s="10" t="s">
        <v>358</v>
      </c>
      <c r="E117" s="11">
        <v>0</v>
      </c>
      <c r="F117" s="11">
        <v>0</v>
      </c>
      <c r="G117" s="11">
        <f t="shared" si="0"/>
        <v>0</v>
      </c>
      <c r="H117" s="11">
        <v>0</v>
      </c>
      <c r="I117" s="11">
        <v>0</v>
      </c>
      <c r="J117" s="11">
        <f t="shared" si="19"/>
        <v>0</v>
      </c>
    </row>
    <row r="118" spans="1:10" ht="23.25" customHeight="1" x14ac:dyDescent="0.3">
      <c r="A118" s="35"/>
      <c r="B118" s="12"/>
      <c r="C118" s="12"/>
      <c r="D118" s="10" t="s">
        <v>360</v>
      </c>
      <c r="E118" s="11">
        <v>0</v>
      </c>
      <c r="F118" s="11">
        <v>0</v>
      </c>
      <c r="G118" s="11">
        <f t="shared" si="0"/>
        <v>0</v>
      </c>
      <c r="H118" s="11">
        <v>0</v>
      </c>
      <c r="I118" s="11">
        <v>0</v>
      </c>
      <c r="J118" s="11">
        <f t="shared" si="19"/>
        <v>0</v>
      </c>
    </row>
    <row r="119" spans="1:10" ht="12.75" customHeight="1" x14ac:dyDescent="0.3">
      <c r="A119" s="35"/>
      <c r="B119" s="12"/>
      <c r="C119" s="12"/>
      <c r="D119" s="10" t="s">
        <v>361</v>
      </c>
      <c r="E119" s="11">
        <v>0</v>
      </c>
      <c r="F119" s="11">
        <v>0</v>
      </c>
      <c r="G119" s="11">
        <f t="shared" si="0"/>
        <v>0</v>
      </c>
      <c r="H119" s="11">
        <v>0</v>
      </c>
      <c r="I119" s="11">
        <v>0</v>
      </c>
      <c r="J119" s="11">
        <f t="shared" si="19"/>
        <v>0</v>
      </c>
    </row>
    <row r="120" spans="1:10" ht="12.75" customHeight="1" x14ac:dyDescent="0.3">
      <c r="A120" s="35"/>
      <c r="B120" s="12"/>
      <c r="C120" s="54" t="s">
        <v>98</v>
      </c>
      <c r="D120" s="26"/>
      <c r="E120" s="13">
        <f>+E121+E122</f>
        <v>0</v>
      </c>
      <c r="F120" s="13">
        <f t="shared" ref="F120:I120" si="25">+F121+F122</f>
        <v>0</v>
      </c>
      <c r="G120" s="13">
        <f>+G121+G122</f>
        <v>0</v>
      </c>
      <c r="H120" s="13">
        <f t="shared" si="25"/>
        <v>0</v>
      </c>
      <c r="I120" s="13">
        <f t="shared" si="25"/>
        <v>0</v>
      </c>
      <c r="J120" s="13">
        <f>G120-H120</f>
        <v>0</v>
      </c>
    </row>
    <row r="121" spans="1:10" ht="21.75" customHeight="1" x14ac:dyDescent="0.3">
      <c r="A121" s="35"/>
      <c r="B121" s="12"/>
      <c r="C121" s="58"/>
      <c r="D121" s="10" t="s">
        <v>362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f t="shared" si="19"/>
        <v>0</v>
      </c>
    </row>
    <row r="122" spans="1:10" ht="12.75" customHeight="1" x14ac:dyDescent="0.3">
      <c r="A122" s="35"/>
      <c r="B122" s="12"/>
      <c r="C122" s="58"/>
      <c r="D122" s="10" t="s">
        <v>363</v>
      </c>
      <c r="E122" s="11">
        <v>0</v>
      </c>
      <c r="F122" s="11">
        <v>0</v>
      </c>
      <c r="G122" s="11">
        <f t="shared" si="0"/>
        <v>0</v>
      </c>
      <c r="H122" s="11">
        <v>0</v>
      </c>
      <c r="I122" s="11">
        <v>0</v>
      </c>
      <c r="J122" s="11">
        <f t="shared" si="19"/>
        <v>0</v>
      </c>
    </row>
    <row r="123" spans="1:10" ht="12.75" customHeight="1" x14ac:dyDescent="0.3">
      <c r="A123" s="35"/>
      <c r="B123" s="12"/>
      <c r="C123" s="54" t="s">
        <v>99</v>
      </c>
      <c r="D123" s="26"/>
      <c r="E123" s="13">
        <v>0</v>
      </c>
      <c r="F123" s="13">
        <v>0</v>
      </c>
      <c r="G123" s="13">
        <f t="shared" si="0"/>
        <v>0</v>
      </c>
      <c r="H123" s="13">
        <v>0</v>
      </c>
      <c r="I123" s="13">
        <v>0</v>
      </c>
      <c r="J123" s="13">
        <f t="shared" si="19"/>
        <v>0</v>
      </c>
    </row>
    <row r="124" spans="1:10" ht="12.75" customHeight="1" x14ac:dyDescent="0.3">
      <c r="A124" s="35"/>
      <c r="B124" s="12"/>
      <c r="C124" s="54" t="s">
        <v>100</v>
      </c>
      <c r="D124" s="26"/>
      <c r="E124" s="13">
        <v>0</v>
      </c>
      <c r="F124" s="13">
        <v>0</v>
      </c>
      <c r="G124" s="13">
        <f t="shared" si="0"/>
        <v>0</v>
      </c>
      <c r="H124" s="13">
        <v>0</v>
      </c>
      <c r="I124" s="13">
        <v>0</v>
      </c>
      <c r="J124" s="13">
        <f t="shared" si="19"/>
        <v>0</v>
      </c>
    </row>
    <row r="125" spans="1:10" ht="12.75" customHeight="1" x14ac:dyDescent="0.3">
      <c r="A125" s="35"/>
      <c r="B125" s="12"/>
      <c r="C125" s="54" t="s">
        <v>101</v>
      </c>
      <c r="D125" s="26"/>
      <c r="E125" s="13">
        <f>+E126</f>
        <v>0</v>
      </c>
      <c r="F125" s="13">
        <f>+F126</f>
        <v>0</v>
      </c>
      <c r="G125" s="13">
        <f t="shared" si="0"/>
        <v>0</v>
      </c>
      <c r="H125" s="13">
        <f>+H126</f>
        <v>0</v>
      </c>
      <c r="I125" s="13">
        <f>+I126</f>
        <v>0</v>
      </c>
      <c r="J125" s="13">
        <f t="shared" si="19"/>
        <v>0</v>
      </c>
    </row>
    <row r="126" spans="1:10" ht="26.25" customHeight="1" x14ac:dyDescent="0.3">
      <c r="A126" s="35"/>
      <c r="B126" s="12"/>
      <c r="C126" s="58"/>
      <c r="D126" s="10" t="s">
        <v>308</v>
      </c>
      <c r="E126" s="11">
        <v>0</v>
      </c>
      <c r="F126" s="11">
        <v>0</v>
      </c>
      <c r="G126" s="11">
        <f t="shared" si="0"/>
        <v>0</v>
      </c>
      <c r="H126" s="11">
        <v>0</v>
      </c>
      <c r="I126" s="11">
        <v>0</v>
      </c>
      <c r="J126" s="11">
        <f t="shared" si="19"/>
        <v>0</v>
      </c>
    </row>
    <row r="127" spans="1:10" ht="12.75" customHeight="1" x14ac:dyDescent="0.3">
      <c r="A127" s="35"/>
      <c r="B127" s="46" t="s">
        <v>18</v>
      </c>
      <c r="C127" s="46"/>
      <c r="D127" s="47"/>
      <c r="E127" s="13">
        <f>E128+E131</f>
        <v>0</v>
      </c>
      <c r="F127" s="13">
        <f>F128+F131</f>
        <v>0</v>
      </c>
      <c r="G127" s="13">
        <f t="shared" si="0"/>
        <v>0</v>
      </c>
      <c r="H127" s="13">
        <f>H128+H131</f>
        <v>0</v>
      </c>
      <c r="I127" s="13">
        <f>I128+I131</f>
        <v>0</v>
      </c>
      <c r="J127" s="13">
        <f t="shared" si="19"/>
        <v>0</v>
      </c>
    </row>
    <row r="128" spans="1:10" ht="12.75" customHeight="1" x14ac:dyDescent="0.3">
      <c r="A128" s="35"/>
      <c r="B128" s="12"/>
      <c r="C128" s="54" t="s">
        <v>102</v>
      </c>
      <c r="D128" s="26"/>
      <c r="E128" s="13">
        <f>+E129+E130</f>
        <v>0</v>
      </c>
      <c r="F128" s="13">
        <f t="shared" ref="F128:I128" si="26">+F129+F130</f>
        <v>0</v>
      </c>
      <c r="G128" s="13">
        <f t="shared" si="26"/>
        <v>0</v>
      </c>
      <c r="H128" s="13">
        <f t="shared" si="26"/>
        <v>0</v>
      </c>
      <c r="I128" s="13">
        <f t="shared" si="26"/>
        <v>0</v>
      </c>
      <c r="J128" s="13">
        <f t="shared" si="19"/>
        <v>0</v>
      </c>
    </row>
    <row r="129" spans="1:10" x14ac:dyDescent="0.3">
      <c r="A129" s="35"/>
      <c r="B129" s="12"/>
      <c r="C129" s="12"/>
      <c r="D129" s="10" t="s">
        <v>364</v>
      </c>
      <c r="E129" s="11">
        <v>0</v>
      </c>
      <c r="F129" s="11">
        <v>0</v>
      </c>
      <c r="G129" s="11">
        <f t="shared" ref="G129:G130" si="27">E129+F129</f>
        <v>0</v>
      </c>
      <c r="H129" s="11">
        <v>0</v>
      </c>
      <c r="I129" s="11">
        <v>0</v>
      </c>
      <c r="J129" s="11">
        <f t="shared" si="19"/>
        <v>0</v>
      </c>
    </row>
    <row r="130" spans="1:10" x14ac:dyDescent="0.3">
      <c r="A130" s="35"/>
      <c r="B130" s="12"/>
      <c r="C130" s="40"/>
      <c r="D130" s="24" t="s">
        <v>289</v>
      </c>
      <c r="E130" s="11">
        <v>0</v>
      </c>
      <c r="F130" s="11">
        <v>0</v>
      </c>
      <c r="G130" s="11">
        <f t="shared" si="27"/>
        <v>0</v>
      </c>
      <c r="H130" s="11">
        <v>0</v>
      </c>
      <c r="I130" s="11">
        <v>0</v>
      </c>
      <c r="J130" s="11">
        <f t="shared" si="19"/>
        <v>0</v>
      </c>
    </row>
    <row r="131" spans="1:10" ht="12.75" customHeight="1" x14ac:dyDescent="0.3">
      <c r="A131" s="35"/>
      <c r="B131" s="12"/>
      <c r="C131" s="54" t="s">
        <v>103</v>
      </c>
      <c r="D131" s="26"/>
      <c r="E131" s="13">
        <f>+E132</f>
        <v>0</v>
      </c>
      <c r="F131" s="13">
        <f>+F132</f>
        <v>0</v>
      </c>
      <c r="G131" s="13">
        <f t="shared" ref="G131:H131" si="28">+G132</f>
        <v>0</v>
      </c>
      <c r="H131" s="13">
        <f t="shared" si="28"/>
        <v>0</v>
      </c>
      <c r="I131" s="13">
        <f>+I132</f>
        <v>0</v>
      </c>
      <c r="J131" s="13">
        <f t="shared" si="19"/>
        <v>0</v>
      </c>
    </row>
    <row r="132" spans="1:10" ht="18.75" customHeight="1" x14ac:dyDescent="0.3">
      <c r="A132" s="35"/>
      <c r="B132" s="12"/>
      <c r="C132" s="54"/>
      <c r="D132" s="24" t="s">
        <v>365</v>
      </c>
      <c r="E132" s="11">
        <v>0</v>
      </c>
      <c r="F132" s="11">
        <v>0</v>
      </c>
      <c r="G132" s="11">
        <f t="shared" si="0"/>
        <v>0</v>
      </c>
      <c r="H132" s="11">
        <v>0</v>
      </c>
      <c r="I132" s="11">
        <v>0</v>
      </c>
      <c r="J132" s="11">
        <f t="shared" si="19"/>
        <v>0</v>
      </c>
    </row>
    <row r="133" spans="1:10" ht="12.75" customHeight="1" x14ac:dyDescent="0.3">
      <c r="A133" s="35"/>
      <c r="B133" s="46" t="s">
        <v>19</v>
      </c>
      <c r="C133" s="46"/>
      <c r="D133" s="47"/>
      <c r="E133" s="13">
        <f>+E134+E138+E140+E142+E144+E148+E150+E152</f>
        <v>283083.52000000002</v>
      </c>
      <c r="F133" s="13">
        <f>+F134+F138+F140+F142+F144+F148+F150+F152</f>
        <v>0</v>
      </c>
      <c r="G133" s="13">
        <f t="shared" si="0"/>
        <v>283083.52000000002</v>
      </c>
      <c r="H133" s="13">
        <f>+H134+H138+H140+H142+H144+H148+H150+H152</f>
        <v>70770.880000000005</v>
      </c>
      <c r="I133" s="13">
        <f>+I134+I138+I140+I142+I144+I148+I150+I152</f>
        <v>70770.880000000005</v>
      </c>
      <c r="J133" s="13">
        <f t="shared" si="19"/>
        <v>212312.64</v>
      </c>
    </row>
    <row r="134" spans="1:10" ht="12.75" customHeight="1" x14ac:dyDescent="0.3">
      <c r="A134" s="35"/>
      <c r="B134" s="12"/>
      <c r="C134" s="54" t="s">
        <v>104</v>
      </c>
      <c r="D134" s="26"/>
      <c r="E134" s="13">
        <f>+E135+E136+E137</f>
        <v>0</v>
      </c>
      <c r="F134" s="13">
        <f t="shared" ref="F134:I134" si="29">+F135+F136+F137</f>
        <v>0</v>
      </c>
      <c r="G134" s="13">
        <f t="shared" si="29"/>
        <v>0</v>
      </c>
      <c r="H134" s="13">
        <f t="shared" si="29"/>
        <v>0</v>
      </c>
      <c r="I134" s="13">
        <f t="shared" si="29"/>
        <v>0</v>
      </c>
      <c r="J134" s="13">
        <f t="shared" si="19"/>
        <v>0</v>
      </c>
    </row>
    <row r="135" spans="1:10" ht="12.75" customHeight="1" x14ac:dyDescent="0.3">
      <c r="A135" s="35"/>
      <c r="B135" s="12"/>
      <c r="C135" s="12"/>
      <c r="D135" s="10" t="s">
        <v>366</v>
      </c>
      <c r="E135" s="11">
        <v>0</v>
      </c>
      <c r="F135" s="11">
        <v>0</v>
      </c>
      <c r="G135" s="11">
        <f>E135+F135</f>
        <v>0</v>
      </c>
      <c r="H135" s="11">
        <v>0</v>
      </c>
      <c r="I135" s="11">
        <v>0</v>
      </c>
      <c r="J135" s="11">
        <f t="shared" si="19"/>
        <v>0</v>
      </c>
    </row>
    <row r="136" spans="1:10" ht="21.75" customHeight="1" x14ac:dyDescent="0.3">
      <c r="A136" s="35"/>
      <c r="B136" s="12"/>
      <c r="C136" s="12"/>
      <c r="D136" s="10" t="s">
        <v>367</v>
      </c>
      <c r="E136" s="11">
        <v>0</v>
      </c>
      <c r="F136" s="11">
        <v>0</v>
      </c>
      <c r="G136" s="11">
        <f t="shared" ref="G136:G137" si="30">E136+F136</f>
        <v>0</v>
      </c>
      <c r="H136" s="11">
        <v>0</v>
      </c>
      <c r="I136" s="11">
        <v>0</v>
      </c>
      <c r="J136" s="11">
        <f t="shared" si="19"/>
        <v>0</v>
      </c>
    </row>
    <row r="137" spans="1:10" ht="12.75" customHeight="1" x14ac:dyDescent="0.3">
      <c r="A137" s="35"/>
      <c r="B137" s="12"/>
      <c r="C137" s="12"/>
      <c r="D137" s="10" t="s">
        <v>368</v>
      </c>
      <c r="E137" s="11">
        <v>0</v>
      </c>
      <c r="F137" s="11">
        <v>0</v>
      </c>
      <c r="G137" s="11">
        <f t="shared" si="30"/>
        <v>0</v>
      </c>
      <c r="H137" s="11">
        <v>0</v>
      </c>
      <c r="I137" s="11">
        <v>0</v>
      </c>
      <c r="J137" s="11">
        <f t="shared" si="19"/>
        <v>0</v>
      </c>
    </row>
    <row r="138" spans="1:10" ht="12.75" customHeight="1" x14ac:dyDescent="0.3">
      <c r="A138" s="35"/>
      <c r="B138" s="12"/>
      <c r="C138" s="54" t="s">
        <v>105</v>
      </c>
      <c r="D138" s="26"/>
      <c r="E138" s="13">
        <f>+E139</f>
        <v>0</v>
      </c>
      <c r="F138" s="13">
        <f>+F139</f>
        <v>0</v>
      </c>
      <c r="G138" s="13">
        <f>+G139</f>
        <v>0</v>
      </c>
      <c r="H138" s="13">
        <f>+H139</f>
        <v>0</v>
      </c>
      <c r="I138" s="13">
        <f>+I139</f>
        <v>0</v>
      </c>
      <c r="J138" s="13">
        <f t="shared" si="19"/>
        <v>0</v>
      </c>
    </row>
    <row r="139" spans="1:10" ht="12.75" customHeight="1" x14ac:dyDescent="0.3">
      <c r="A139" s="35"/>
      <c r="B139" s="12"/>
      <c r="C139" s="54"/>
      <c r="D139" s="10" t="s">
        <v>369</v>
      </c>
      <c r="E139" s="11">
        <v>0</v>
      </c>
      <c r="F139" s="11">
        <v>0</v>
      </c>
      <c r="G139" s="11">
        <f t="shared" si="0"/>
        <v>0</v>
      </c>
      <c r="H139" s="11">
        <v>0</v>
      </c>
      <c r="I139" s="11">
        <v>0</v>
      </c>
      <c r="J139" s="11">
        <f t="shared" si="19"/>
        <v>0</v>
      </c>
    </row>
    <row r="140" spans="1:10" ht="12.75" customHeight="1" x14ac:dyDescent="0.3">
      <c r="A140" s="35"/>
      <c r="B140" s="12"/>
      <c r="C140" s="54" t="s">
        <v>106</v>
      </c>
      <c r="D140" s="26"/>
      <c r="E140" s="13">
        <f>+E141</f>
        <v>0</v>
      </c>
      <c r="F140" s="13">
        <f>+F141</f>
        <v>0</v>
      </c>
      <c r="G140" s="13">
        <f t="shared" si="0"/>
        <v>0</v>
      </c>
      <c r="H140" s="13">
        <f>+H141</f>
        <v>0</v>
      </c>
      <c r="I140" s="13">
        <f>+I141</f>
        <v>0</v>
      </c>
      <c r="J140" s="13">
        <f t="shared" si="19"/>
        <v>0</v>
      </c>
    </row>
    <row r="141" spans="1:10" ht="12.75" customHeight="1" x14ac:dyDescent="0.3">
      <c r="A141" s="35"/>
      <c r="B141" s="12"/>
      <c r="C141" s="58"/>
      <c r="D141" s="58" t="s">
        <v>106</v>
      </c>
      <c r="E141" s="11">
        <v>0</v>
      </c>
      <c r="F141" s="11">
        <v>0</v>
      </c>
      <c r="G141" s="11">
        <f t="shared" si="0"/>
        <v>0</v>
      </c>
      <c r="H141" s="11">
        <v>0</v>
      </c>
      <c r="I141" s="11">
        <v>0</v>
      </c>
      <c r="J141" s="11">
        <f t="shared" si="19"/>
        <v>0</v>
      </c>
    </row>
    <row r="142" spans="1:10" ht="12.75" customHeight="1" x14ac:dyDescent="0.3">
      <c r="A142" s="35"/>
      <c r="B142" s="12"/>
      <c r="C142" s="54" t="s">
        <v>107</v>
      </c>
      <c r="D142" s="26"/>
      <c r="E142" s="13">
        <f>+E143</f>
        <v>0</v>
      </c>
      <c r="F142" s="13">
        <f t="shared" ref="F142:I142" si="31">+F143</f>
        <v>0</v>
      </c>
      <c r="G142" s="13">
        <f t="shared" si="31"/>
        <v>0</v>
      </c>
      <c r="H142" s="13">
        <f t="shared" si="31"/>
        <v>0</v>
      </c>
      <c r="I142" s="13">
        <f t="shared" si="31"/>
        <v>0</v>
      </c>
      <c r="J142" s="13">
        <f>G142-H142</f>
        <v>0</v>
      </c>
    </row>
    <row r="143" spans="1:10" ht="19.5" customHeight="1" x14ac:dyDescent="0.3">
      <c r="A143" s="35"/>
      <c r="B143" s="12"/>
      <c r="C143" s="54"/>
      <c r="D143" s="58" t="s">
        <v>370</v>
      </c>
      <c r="E143" s="11">
        <v>0</v>
      </c>
      <c r="F143" s="11">
        <v>0</v>
      </c>
      <c r="G143" s="11">
        <f t="shared" ref="G143" si="32">E143+F143</f>
        <v>0</v>
      </c>
      <c r="H143" s="11">
        <v>0</v>
      </c>
      <c r="I143" s="11">
        <v>0</v>
      </c>
      <c r="J143" s="11">
        <f t="shared" ref="J143" si="33">G143-H143</f>
        <v>0</v>
      </c>
    </row>
    <row r="144" spans="1:10" ht="12.75" customHeight="1" x14ac:dyDescent="0.3">
      <c r="A144" s="35"/>
      <c r="B144" s="12"/>
      <c r="C144" s="54" t="s">
        <v>108</v>
      </c>
      <c r="D144" s="26"/>
      <c r="E144" s="13">
        <f>+E145+E147+E146</f>
        <v>283083.52000000002</v>
      </c>
      <c r="F144" s="13">
        <f t="shared" ref="F144:I144" si="34">+F145+F147+F146</f>
        <v>0</v>
      </c>
      <c r="G144" s="13">
        <f t="shared" si="34"/>
        <v>283083.52000000002</v>
      </c>
      <c r="H144" s="13">
        <f t="shared" si="34"/>
        <v>70770.880000000005</v>
      </c>
      <c r="I144" s="13">
        <f t="shared" si="34"/>
        <v>70770.880000000005</v>
      </c>
      <c r="J144" s="13">
        <f t="shared" si="19"/>
        <v>212312.64</v>
      </c>
    </row>
    <row r="145" spans="1:12" ht="21.75" customHeight="1" x14ac:dyDescent="0.3">
      <c r="A145" s="35"/>
      <c r="B145" s="12"/>
      <c r="C145" s="12"/>
      <c r="D145" s="10" t="s">
        <v>371</v>
      </c>
      <c r="E145" s="11">
        <v>0</v>
      </c>
      <c r="F145" s="11">
        <v>0</v>
      </c>
      <c r="G145" s="11">
        <f t="shared" ref="G145:G224" si="35">E145+F145</f>
        <v>0</v>
      </c>
      <c r="H145" s="11">
        <v>0</v>
      </c>
      <c r="I145" s="11">
        <v>0</v>
      </c>
      <c r="J145" s="11">
        <f t="shared" si="19"/>
        <v>0</v>
      </c>
    </row>
    <row r="146" spans="1:12" ht="21.75" customHeight="1" x14ac:dyDescent="0.3">
      <c r="A146" s="35"/>
      <c r="B146" s="12"/>
      <c r="C146" s="12"/>
      <c r="D146" s="10" t="s">
        <v>372</v>
      </c>
      <c r="E146" s="11">
        <v>74900</v>
      </c>
      <c r="F146" s="11">
        <v>0</v>
      </c>
      <c r="G146" s="11">
        <f t="shared" si="35"/>
        <v>74900</v>
      </c>
      <c r="H146" s="11">
        <v>18725</v>
      </c>
      <c r="I146" s="11">
        <v>18725</v>
      </c>
      <c r="J146" s="11">
        <f t="shared" si="19"/>
        <v>56175</v>
      </c>
      <c r="K146" s="88">
        <f>2300+2195+4730+9500</f>
        <v>18725</v>
      </c>
      <c r="L146" s="88">
        <f>K146*4</f>
        <v>74900</v>
      </c>
    </row>
    <row r="147" spans="1:12" ht="12.75" customHeight="1" x14ac:dyDescent="0.3">
      <c r="A147" s="35"/>
      <c r="B147" s="12"/>
      <c r="C147" s="12"/>
      <c r="D147" s="10" t="s">
        <v>373</v>
      </c>
      <c r="E147" s="11">
        <v>208183.52000000002</v>
      </c>
      <c r="F147" s="11">
        <v>0</v>
      </c>
      <c r="G147" s="11">
        <f t="shared" si="35"/>
        <v>208183.52000000002</v>
      </c>
      <c r="H147" s="11">
        <v>52045.880000000005</v>
      </c>
      <c r="I147" s="11">
        <v>52045.880000000005</v>
      </c>
      <c r="J147" s="11">
        <f t="shared" si="19"/>
        <v>156137.64000000001</v>
      </c>
      <c r="K147" s="88">
        <f>5800+5800+6480+13200+18882.94+1882.94</f>
        <v>52045.880000000005</v>
      </c>
      <c r="L147" s="88">
        <f>K147*4</f>
        <v>208183.52000000002</v>
      </c>
    </row>
    <row r="148" spans="1:12" ht="12.75" customHeight="1" x14ac:dyDescent="0.3">
      <c r="A148" s="35"/>
      <c r="B148" s="12"/>
      <c r="C148" s="54" t="s">
        <v>303</v>
      </c>
      <c r="D148" s="26"/>
      <c r="E148" s="13">
        <f>SUM(E149)</f>
        <v>0</v>
      </c>
      <c r="F148" s="13">
        <f>SUM(F149)</f>
        <v>0</v>
      </c>
      <c r="G148" s="13">
        <f t="shared" si="35"/>
        <v>0</v>
      </c>
      <c r="H148" s="13">
        <f t="shared" ref="H148:I150" si="36">SUM(H149)</f>
        <v>0</v>
      </c>
      <c r="I148" s="13">
        <f t="shared" si="36"/>
        <v>0</v>
      </c>
      <c r="J148" s="13">
        <f t="shared" si="19"/>
        <v>0</v>
      </c>
    </row>
    <row r="149" spans="1:12" ht="24" x14ac:dyDescent="0.3">
      <c r="A149" s="35"/>
      <c r="B149" s="12"/>
      <c r="C149" s="12"/>
      <c r="D149" s="10" t="s">
        <v>264</v>
      </c>
      <c r="E149" s="11">
        <v>0</v>
      </c>
      <c r="F149" s="11">
        <v>0</v>
      </c>
      <c r="G149" s="11">
        <f t="shared" si="35"/>
        <v>0</v>
      </c>
      <c r="H149" s="11">
        <v>0</v>
      </c>
      <c r="I149" s="11">
        <v>0</v>
      </c>
      <c r="J149" s="11">
        <f t="shared" si="19"/>
        <v>0</v>
      </c>
    </row>
    <row r="150" spans="1:12" ht="12.75" customHeight="1" x14ac:dyDescent="0.3">
      <c r="A150" s="35"/>
      <c r="B150" s="12"/>
      <c r="C150" s="54" t="s">
        <v>109</v>
      </c>
      <c r="D150" s="26"/>
      <c r="E150" s="13">
        <f>SUM(E151)</f>
        <v>0</v>
      </c>
      <c r="F150" s="13">
        <f>SUM(F151)</f>
        <v>0</v>
      </c>
      <c r="G150" s="13">
        <f t="shared" si="35"/>
        <v>0</v>
      </c>
      <c r="H150" s="13">
        <f t="shared" si="36"/>
        <v>0</v>
      </c>
      <c r="I150" s="13">
        <f t="shared" si="36"/>
        <v>0</v>
      </c>
      <c r="J150" s="13">
        <f t="shared" si="19"/>
        <v>0</v>
      </c>
    </row>
    <row r="151" spans="1:12" ht="12.75" customHeight="1" x14ac:dyDescent="0.3">
      <c r="A151" s="35"/>
      <c r="B151" s="12"/>
      <c r="C151" s="12"/>
      <c r="D151" s="10" t="s">
        <v>109</v>
      </c>
      <c r="E151" s="11">
        <v>0</v>
      </c>
      <c r="F151" s="11">
        <v>0</v>
      </c>
      <c r="G151" s="11">
        <f t="shared" si="35"/>
        <v>0</v>
      </c>
      <c r="H151" s="11">
        <v>0</v>
      </c>
      <c r="I151" s="11">
        <v>0</v>
      </c>
      <c r="J151" s="11">
        <f t="shared" si="19"/>
        <v>0</v>
      </c>
    </row>
    <row r="152" spans="1:12" ht="12.75" customHeight="1" x14ac:dyDescent="0.3">
      <c r="A152" s="35"/>
      <c r="B152" s="12"/>
      <c r="C152" s="54" t="s">
        <v>110</v>
      </c>
      <c r="D152" s="26"/>
      <c r="E152" s="13">
        <v>0</v>
      </c>
      <c r="F152" s="13">
        <v>0</v>
      </c>
      <c r="G152" s="13">
        <f t="shared" si="35"/>
        <v>0</v>
      </c>
      <c r="H152" s="13">
        <v>0</v>
      </c>
      <c r="I152" s="13">
        <v>0</v>
      </c>
      <c r="J152" s="13">
        <f t="shared" si="19"/>
        <v>0</v>
      </c>
    </row>
    <row r="153" spans="1:12" ht="12.75" customHeight="1" x14ac:dyDescent="0.3">
      <c r="A153" s="45" t="s">
        <v>20</v>
      </c>
      <c r="B153" s="20"/>
      <c r="C153" s="20"/>
      <c r="D153" s="21"/>
      <c r="E153" s="13">
        <f>SUM(E154+E171++E206+E216+E234+E243+E252+E259+E184)</f>
        <v>1943406.2799999998</v>
      </c>
      <c r="F153" s="13">
        <f t="shared" ref="F153:I153" si="37">SUM(F154+F171++F206+F216+F234+F243+F252+F259+F184)</f>
        <v>0</v>
      </c>
      <c r="G153" s="13">
        <f t="shared" si="37"/>
        <v>1943406.2799999998</v>
      </c>
      <c r="H153" s="13">
        <f t="shared" si="37"/>
        <v>769640.93</v>
      </c>
      <c r="I153" s="13">
        <f t="shared" si="37"/>
        <v>769640.93</v>
      </c>
      <c r="J153" s="13">
        <f t="shared" ref="J153" si="38">SUM(J154+J171++J206+J216+J234+J243+J252+J259)</f>
        <v>949217.71</v>
      </c>
    </row>
    <row r="154" spans="1:12" ht="12.75" customHeight="1" x14ac:dyDescent="0.3">
      <c r="A154" s="35"/>
      <c r="B154" s="46" t="s">
        <v>21</v>
      </c>
      <c r="C154" s="46"/>
      <c r="D154" s="47"/>
      <c r="E154" s="13">
        <f>+E155+E158+E160+E162+E164+E167+E169</f>
        <v>112212</v>
      </c>
      <c r="F154" s="13">
        <f>+F155+F158+F160+F162+F164+F167+F169+F165</f>
        <v>0</v>
      </c>
      <c r="G154" s="13">
        <f t="shared" si="35"/>
        <v>112212</v>
      </c>
      <c r="H154" s="13">
        <f>+H155+H158+H160+H162+H164+H167+H169+H165</f>
        <v>15553</v>
      </c>
      <c r="I154" s="13">
        <f>+I155+I158+I160+I162+I164+I167+I169+I165</f>
        <v>15553</v>
      </c>
      <c r="J154" s="13">
        <f t="shared" si="19"/>
        <v>96659</v>
      </c>
    </row>
    <row r="155" spans="1:12" ht="12.75" customHeight="1" x14ac:dyDescent="0.3">
      <c r="A155" s="35"/>
      <c r="B155" s="12"/>
      <c r="C155" s="54" t="s">
        <v>111</v>
      </c>
      <c r="D155" s="26"/>
      <c r="E155" s="13">
        <f>+E156+E157</f>
        <v>50000</v>
      </c>
      <c r="F155" s="13">
        <f>+F156+F157</f>
        <v>0</v>
      </c>
      <c r="G155" s="13">
        <f t="shared" si="35"/>
        <v>50000</v>
      </c>
      <c r="H155" s="13">
        <f t="shared" ref="H155:I155" si="39">+H156+H157</f>
        <v>0</v>
      </c>
      <c r="I155" s="13">
        <f t="shared" si="39"/>
        <v>0</v>
      </c>
      <c r="J155" s="13">
        <f t="shared" si="19"/>
        <v>50000</v>
      </c>
    </row>
    <row r="156" spans="1:12" ht="12.75" customHeight="1" x14ac:dyDescent="0.3">
      <c r="A156" s="35"/>
      <c r="B156" s="12"/>
      <c r="C156" s="12"/>
      <c r="D156" s="10" t="s">
        <v>231</v>
      </c>
      <c r="E156" s="11">
        <v>50000</v>
      </c>
      <c r="F156" s="11">
        <v>0</v>
      </c>
      <c r="G156" s="11">
        <f t="shared" si="35"/>
        <v>50000</v>
      </c>
      <c r="H156" s="11">
        <v>0</v>
      </c>
      <c r="I156" s="11">
        <v>0</v>
      </c>
      <c r="J156" s="11">
        <f>G156-H156</f>
        <v>50000</v>
      </c>
    </row>
    <row r="157" spans="1:12" ht="12.75" customHeight="1" x14ac:dyDescent="0.3">
      <c r="A157" s="35"/>
      <c r="B157" s="12"/>
      <c r="C157" s="12"/>
      <c r="D157" s="10" t="s">
        <v>232</v>
      </c>
      <c r="E157" s="11">
        <v>0</v>
      </c>
      <c r="F157" s="11">
        <v>0</v>
      </c>
      <c r="G157" s="11">
        <f t="shared" si="35"/>
        <v>0</v>
      </c>
      <c r="H157" s="11">
        <v>0</v>
      </c>
      <c r="I157" s="11">
        <v>0</v>
      </c>
      <c r="J157" s="11">
        <f t="shared" si="19"/>
        <v>0</v>
      </c>
    </row>
    <row r="158" spans="1:12" ht="12.75" customHeight="1" x14ac:dyDescent="0.3">
      <c r="A158" s="35"/>
      <c r="B158" s="12"/>
      <c r="C158" s="54" t="s">
        <v>112</v>
      </c>
      <c r="D158" s="26"/>
      <c r="E158" s="13">
        <f>SUM(E159)</f>
        <v>0</v>
      </c>
      <c r="F158" s="13">
        <f>SUM(F159)</f>
        <v>0</v>
      </c>
      <c r="G158" s="13">
        <f t="shared" si="35"/>
        <v>0</v>
      </c>
      <c r="H158" s="13">
        <f>SUM(H159)</f>
        <v>0</v>
      </c>
      <c r="I158" s="13">
        <f>SUM(I159)</f>
        <v>0</v>
      </c>
      <c r="J158" s="13">
        <f t="shared" si="19"/>
        <v>0</v>
      </c>
    </row>
    <row r="159" spans="1:12" ht="12.75" customHeight="1" x14ac:dyDescent="0.3">
      <c r="A159" s="35"/>
      <c r="B159" s="12"/>
      <c r="C159" s="12"/>
      <c r="D159" s="10" t="s">
        <v>265</v>
      </c>
      <c r="E159" s="11">
        <v>0</v>
      </c>
      <c r="F159" s="11">
        <v>0</v>
      </c>
      <c r="G159" s="11">
        <f t="shared" si="35"/>
        <v>0</v>
      </c>
      <c r="H159" s="11">
        <v>0</v>
      </c>
      <c r="I159" s="11">
        <v>0</v>
      </c>
      <c r="J159" s="11">
        <f t="shared" si="19"/>
        <v>0</v>
      </c>
    </row>
    <row r="160" spans="1:12" ht="12.75" customHeight="1" x14ac:dyDescent="0.3">
      <c r="A160" s="35"/>
      <c r="B160" s="12"/>
      <c r="C160" s="54" t="s">
        <v>113</v>
      </c>
      <c r="D160" s="26"/>
      <c r="E160" s="13">
        <f>SUM(E161)</f>
        <v>0</v>
      </c>
      <c r="F160" s="13">
        <f>SUM(F161)</f>
        <v>0</v>
      </c>
      <c r="G160" s="13">
        <f t="shared" si="35"/>
        <v>0</v>
      </c>
      <c r="H160" s="13">
        <f>SUM(H161)</f>
        <v>0</v>
      </c>
      <c r="I160" s="13">
        <f>SUM(I161)</f>
        <v>0</v>
      </c>
      <c r="J160" s="13">
        <f t="shared" si="19"/>
        <v>0</v>
      </c>
    </row>
    <row r="161" spans="1:12" ht="12.75" customHeight="1" x14ac:dyDescent="0.3">
      <c r="A161" s="35"/>
      <c r="B161" s="12"/>
      <c r="C161" s="12"/>
      <c r="D161" s="10" t="s">
        <v>279</v>
      </c>
      <c r="E161" s="11">
        <v>0</v>
      </c>
      <c r="F161" s="11">
        <v>0</v>
      </c>
      <c r="G161" s="11">
        <f t="shared" si="35"/>
        <v>0</v>
      </c>
      <c r="H161" s="11">
        <v>0</v>
      </c>
      <c r="I161" s="11">
        <v>0</v>
      </c>
      <c r="J161" s="11">
        <f t="shared" si="19"/>
        <v>0</v>
      </c>
    </row>
    <row r="162" spans="1:12" ht="12.75" customHeight="1" x14ac:dyDescent="0.3">
      <c r="A162" s="35"/>
      <c r="B162" s="12"/>
      <c r="C162" s="54" t="s">
        <v>114</v>
      </c>
      <c r="D162" s="26"/>
      <c r="E162" s="13">
        <f t="shared" ref="E162:F162" si="40">+E163</f>
        <v>27012</v>
      </c>
      <c r="F162" s="13">
        <f t="shared" si="40"/>
        <v>0</v>
      </c>
      <c r="G162" s="13">
        <f t="shared" si="35"/>
        <v>27012</v>
      </c>
      <c r="H162" s="13">
        <f t="shared" ref="H162:I162" si="41">+H163</f>
        <v>6753</v>
      </c>
      <c r="I162" s="13">
        <f t="shared" si="41"/>
        <v>6753</v>
      </c>
      <c r="J162" s="13">
        <f t="shared" si="19"/>
        <v>20259</v>
      </c>
    </row>
    <row r="163" spans="1:12" ht="12.75" customHeight="1" x14ac:dyDescent="0.3">
      <c r="A163" s="35"/>
      <c r="B163" s="12"/>
      <c r="C163" s="12"/>
      <c r="D163" s="10" t="s">
        <v>233</v>
      </c>
      <c r="E163" s="11">
        <v>27012</v>
      </c>
      <c r="F163" s="11">
        <v>0</v>
      </c>
      <c r="G163" s="11">
        <f t="shared" si="35"/>
        <v>27012</v>
      </c>
      <c r="H163" s="11">
        <v>6753</v>
      </c>
      <c r="I163" s="11">
        <v>6753</v>
      </c>
      <c r="J163" s="11">
        <f t="shared" si="19"/>
        <v>20259</v>
      </c>
      <c r="K163" s="88">
        <f>2251+2251+2251</f>
        <v>6753</v>
      </c>
      <c r="L163" s="88">
        <f>K163*4</f>
        <v>27012</v>
      </c>
    </row>
    <row r="164" spans="1:12" ht="12.75" customHeight="1" x14ac:dyDescent="0.3">
      <c r="A164" s="35"/>
      <c r="B164" s="12"/>
      <c r="C164" s="54" t="s">
        <v>115</v>
      </c>
      <c r="D164" s="26"/>
      <c r="E164" s="13">
        <v>0</v>
      </c>
      <c r="F164" s="13">
        <v>0</v>
      </c>
      <c r="G164" s="13">
        <f t="shared" si="35"/>
        <v>0</v>
      </c>
      <c r="H164" s="13">
        <v>0</v>
      </c>
      <c r="I164" s="13">
        <v>0</v>
      </c>
      <c r="J164" s="13">
        <f t="shared" si="19"/>
        <v>0</v>
      </c>
    </row>
    <row r="165" spans="1:12" ht="12.75" customHeight="1" x14ac:dyDescent="0.3">
      <c r="A165" s="35"/>
      <c r="B165" s="12"/>
      <c r="C165" s="54" t="s">
        <v>376</v>
      </c>
      <c r="D165" s="26"/>
      <c r="E165" s="13">
        <f>E166</f>
        <v>0</v>
      </c>
      <c r="F165" s="13">
        <f t="shared" ref="F165:J165" si="42">F166</f>
        <v>0</v>
      </c>
      <c r="G165" s="13">
        <f t="shared" si="42"/>
        <v>0</v>
      </c>
      <c r="H165" s="13">
        <f t="shared" si="42"/>
        <v>0</v>
      </c>
      <c r="I165" s="13">
        <f t="shared" si="42"/>
        <v>0</v>
      </c>
      <c r="J165" s="13">
        <f t="shared" si="42"/>
        <v>0</v>
      </c>
    </row>
    <row r="166" spans="1:12" ht="12.75" customHeight="1" x14ac:dyDescent="0.3">
      <c r="A166" s="35"/>
      <c r="B166" s="12"/>
      <c r="C166" s="54"/>
      <c r="D166" s="10" t="s">
        <v>377</v>
      </c>
      <c r="E166" s="11">
        <v>0</v>
      </c>
      <c r="F166" s="11">
        <v>0</v>
      </c>
      <c r="G166" s="11">
        <f t="shared" si="35"/>
        <v>0</v>
      </c>
      <c r="H166" s="11">
        <v>0</v>
      </c>
      <c r="I166" s="11">
        <v>0</v>
      </c>
      <c r="J166" s="11">
        <f t="shared" si="19"/>
        <v>0</v>
      </c>
    </row>
    <row r="167" spans="1:12" ht="12.75" customHeight="1" x14ac:dyDescent="0.3">
      <c r="A167" s="35"/>
      <c r="B167" s="12"/>
      <c r="C167" s="54" t="s">
        <v>116</v>
      </c>
      <c r="D167" s="26"/>
      <c r="E167" s="13">
        <f>SUM(E168)</f>
        <v>35200</v>
      </c>
      <c r="F167" s="13">
        <f t="shared" ref="F167:J167" si="43">SUM(F168)</f>
        <v>0</v>
      </c>
      <c r="G167" s="13">
        <f t="shared" si="43"/>
        <v>35200</v>
      </c>
      <c r="H167" s="13">
        <f t="shared" si="43"/>
        <v>8800</v>
      </c>
      <c r="I167" s="13">
        <f t="shared" si="43"/>
        <v>8800</v>
      </c>
      <c r="J167" s="13">
        <f t="shared" si="43"/>
        <v>26400</v>
      </c>
    </row>
    <row r="168" spans="1:12" ht="22.5" customHeight="1" x14ac:dyDescent="0.3">
      <c r="A168" s="35"/>
      <c r="B168" s="12"/>
      <c r="C168" s="54"/>
      <c r="D168" s="10" t="s">
        <v>375</v>
      </c>
      <c r="E168" s="11">
        <v>35200</v>
      </c>
      <c r="F168" s="11">
        <v>0</v>
      </c>
      <c r="G168" s="11">
        <f t="shared" si="35"/>
        <v>35200</v>
      </c>
      <c r="H168" s="11">
        <v>8800</v>
      </c>
      <c r="I168" s="11">
        <v>8800</v>
      </c>
      <c r="J168" s="11">
        <f t="shared" si="19"/>
        <v>26400</v>
      </c>
      <c r="K168" s="88">
        <f>2700+3050+3050</f>
        <v>8800</v>
      </c>
      <c r="L168" s="88">
        <f>K168*4</f>
        <v>35200</v>
      </c>
    </row>
    <row r="169" spans="1:12" ht="12.75" customHeight="1" x14ac:dyDescent="0.3">
      <c r="A169" s="35"/>
      <c r="B169" s="12"/>
      <c r="C169" s="54" t="s">
        <v>117</v>
      </c>
      <c r="D169" s="26"/>
      <c r="E169" s="13">
        <f>+E170</f>
        <v>0</v>
      </c>
      <c r="F169" s="13">
        <f>+F170</f>
        <v>0</v>
      </c>
      <c r="G169" s="13">
        <f t="shared" si="35"/>
        <v>0</v>
      </c>
      <c r="H169" s="13">
        <f>+H170</f>
        <v>0</v>
      </c>
      <c r="I169" s="13">
        <f>+I170</f>
        <v>0</v>
      </c>
      <c r="J169" s="13">
        <f t="shared" si="19"/>
        <v>0</v>
      </c>
    </row>
    <row r="170" spans="1:12" ht="29.25" customHeight="1" x14ac:dyDescent="0.3">
      <c r="A170" s="35"/>
      <c r="B170" s="12"/>
      <c r="C170" s="58"/>
      <c r="D170" s="10" t="s">
        <v>378</v>
      </c>
      <c r="E170" s="11">
        <v>0</v>
      </c>
      <c r="F170" s="11">
        <v>0</v>
      </c>
      <c r="G170" s="11">
        <f t="shared" si="35"/>
        <v>0</v>
      </c>
      <c r="H170" s="11">
        <v>0</v>
      </c>
      <c r="I170" s="11">
        <v>0</v>
      </c>
      <c r="J170" s="11">
        <f t="shared" si="19"/>
        <v>0</v>
      </c>
    </row>
    <row r="171" spans="1:12" ht="12.75" customHeight="1" x14ac:dyDescent="0.3">
      <c r="A171" s="35"/>
      <c r="B171" s="46" t="s">
        <v>22</v>
      </c>
      <c r="C171" s="46"/>
      <c r="D171" s="47"/>
      <c r="E171" s="13">
        <f>+E172+E174+E176+E178+E180+E182+E183</f>
        <v>30000</v>
      </c>
      <c r="F171" s="13">
        <f>+F172+F174+F176+F178+F180+F182+F183</f>
        <v>0</v>
      </c>
      <c r="G171" s="13">
        <f t="shared" si="35"/>
        <v>30000</v>
      </c>
      <c r="H171" s="13">
        <f>+H172+H174+H176+H178+H180+H182+H183</f>
        <v>0</v>
      </c>
      <c r="I171" s="13">
        <f>+I172+I174+I176+I178+I180+I182+I183</f>
        <v>0</v>
      </c>
      <c r="J171" s="13">
        <f t="shared" si="19"/>
        <v>30000</v>
      </c>
    </row>
    <row r="172" spans="1:12" ht="12.75" customHeight="1" x14ac:dyDescent="0.3">
      <c r="A172" s="35"/>
      <c r="B172" s="12"/>
      <c r="C172" s="54" t="s">
        <v>118</v>
      </c>
      <c r="D172" s="26"/>
      <c r="E172" s="13">
        <f t="shared" ref="E172:F172" si="44">+E173</f>
        <v>0</v>
      </c>
      <c r="F172" s="13">
        <f t="shared" si="44"/>
        <v>0</v>
      </c>
      <c r="G172" s="13">
        <f t="shared" si="35"/>
        <v>0</v>
      </c>
      <c r="H172" s="13">
        <f t="shared" ref="H172:I172" si="45">+H173</f>
        <v>0</v>
      </c>
      <c r="I172" s="13">
        <f t="shared" si="45"/>
        <v>0</v>
      </c>
      <c r="J172" s="13">
        <f t="shared" si="19"/>
        <v>0</v>
      </c>
    </row>
    <row r="173" spans="1:12" ht="12.75" customHeight="1" x14ac:dyDescent="0.3">
      <c r="A173" s="35"/>
      <c r="B173" s="12"/>
      <c r="C173" s="12"/>
      <c r="D173" s="10" t="s">
        <v>118</v>
      </c>
      <c r="E173" s="11">
        <v>0</v>
      </c>
      <c r="F173" s="11">
        <v>0</v>
      </c>
      <c r="G173" s="11">
        <f t="shared" si="35"/>
        <v>0</v>
      </c>
      <c r="H173" s="11">
        <v>0</v>
      </c>
      <c r="I173" s="11">
        <v>0</v>
      </c>
      <c r="J173" s="11">
        <f t="shared" si="19"/>
        <v>0</v>
      </c>
    </row>
    <row r="174" spans="1:12" ht="12.75" customHeight="1" x14ac:dyDescent="0.3">
      <c r="A174" s="35"/>
      <c r="B174" s="12"/>
      <c r="C174" s="54" t="s">
        <v>119</v>
      </c>
      <c r="D174" s="26"/>
      <c r="E174" s="13">
        <f>SUM(E175)</f>
        <v>0</v>
      </c>
      <c r="F174" s="13">
        <f>SUM(F175)</f>
        <v>0</v>
      </c>
      <c r="G174" s="13">
        <f t="shared" si="35"/>
        <v>0</v>
      </c>
      <c r="H174" s="13">
        <f>SUM(H175)</f>
        <v>0</v>
      </c>
      <c r="I174" s="13">
        <f>SUM(I175)</f>
        <v>0</v>
      </c>
      <c r="J174" s="13">
        <f t="shared" si="19"/>
        <v>0</v>
      </c>
    </row>
    <row r="175" spans="1:12" ht="12.75" customHeight="1" x14ac:dyDescent="0.3">
      <c r="A175" s="35"/>
      <c r="B175" s="12"/>
      <c r="C175" s="12"/>
      <c r="D175" s="10" t="s">
        <v>309</v>
      </c>
      <c r="E175" s="11">
        <v>0</v>
      </c>
      <c r="F175" s="11">
        <v>0</v>
      </c>
      <c r="G175" s="11">
        <f t="shared" si="35"/>
        <v>0</v>
      </c>
      <c r="H175" s="11">
        <v>0</v>
      </c>
      <c r="I175" s="11">
        <v>0</v>
      </c>
      <c r="J175" s="11">
        <f t="shared" si="19"/>
        <v>0</v>
      </c>
    </row>
    <row r="176" spans="1:12" ht="12.75" customHeight="1" x14ac:dyDescent="0.3">
      <c r="A176" s="35"/>
      <c r="B176" s="12"/>
      <c r="C176" s="54" t="s">
        <v>120</v>
      </c>
      <c r="D176" s="26"/>
      <c r="E176" s="13">
        <f>SUM(E177)</f>
        <v>0</v>
      </c>
      <c r="F176" s="13">
        <f>SUM(F177)</f>
        <v>0</v>
      </c>
      <c r="G176" s="13">
        <f t="shared" si="35"/>
        <v>0</v>
      </c>
      <c r="H176" s="13">
        <f>SUM(H177)</f>
        <v>0</v>
      </c>
      <c r="I176" s="13">
        <f>SUM(I177)</f>
        <v>0</v>
      </c>
      <c r="J176" s="13">
        <f t="shared" si="19"/>
        <v>0</v>
      </c>
    </row>
    <row r="177" spans="1:12" ht="12.75" customHeight="1" x14ac:dyDescent="0.3">
      <c r="A177" s="35"/>
      <c r="B177" s="12"/>
      <c r="C177" s="12"/>
      <c r="D177" s="10" t="s">
        <v>266</v>
      </c>
      <c r="E177" s="11">
        <v>0</v>
      </c>
      <c r="F177" s="11">
        <v>0</v>
      </c>
      <c r="G177" s="11">
        <f t="shared" si="35"/>
        <v>0</v>
      </c>
      <c r="H177" s="11">
        <v>0</v>
      </c>
      <c r="I177" s="11">
        <v>0</v>
      </c>
      <c r="J177" s="11">
        <f t="shared" si="19"/>
        <v>0</v>
      </c>
    </row>
    <row r="178" spans="1:12" ht="12.75" customHeight="1" x14ac:dyDescent="0.3">
      <c r="A178" s="35"/>
      <c r="B178" s="12"/>
      <c r="C178" s="54" t="s">
        <v>121</v>
      </c>
      <c r="D178" s="26"/>
      <c r="E178" s="13">
        <f>SUM(E179)</f>
        <v>30000</v>
      </c>
      <c r="F178" s="13">
        <f>SUM(F179)</f>
        <v>0</v>
      </c>
      <c r="G178" s="13">
        <f t="shared" si="35"/>
        <v>30000</v>
      </c>
      <c r="H178" s="13">
        <f>SUM(H179)</f>
        <v>0</v>
      </c>
      <c r="I178" s="13">
        <f>SUM(I179)</f>
        <v>0</v>
      </c>
      <c r="J178" s="13">
        <f t="shared" si="19"/>
        <v>30000</v>
      </c>
    </row>
    <row r="179" spans="1:12" ht="12.75" customHeight="1" x14ac:dyDescent="0.3">
      <c r="A179" s="35"/>
      <c r="B179" s="12"/>
      <c r="C179" s="12"/>
      <c r="D179" s="10" t="s">
        <v>310</v>
      </c>
      <c r="E179" s="11">
        <v>30000</v>
      </c>
      <c r="F179" s="11">
        <v>0</v>
      </c>
      <c r="G179" s="11">
        <f t="shared" si="35"/>
        <v>30000</v>
      </c>
      <c r="H179" s="11">
        <v>0</v>
      </c>
      <c r="I179" s="11">
        <v>0</v>
      </c>
      <c r="J179" s="11">
        <f t="shared" si="19"/>
        <v>30000</v>
      </c>
    </row>
    <row r="180" spans="1:12" ht="12.75" customHeight="1" x14ac:dyDescent="0.3">
      <c r="A180" s="35"/>
      <c r="B180" s="12"/>
      <c r="C180" s="54" t="s">
        <v>219</v>
      </c>
      <c r="D180" s="26"/>
      <c r="E180" s="93">
        <f>SUM(E181)</f>
        <v>0</v>
      </c>
      <c r="F180" s="13">
        <f>SUM(F181)</f>
        <v>0</v>
      </c>
      <c r="G180" s="13">
        <f t="shared" si="35"/>
        <v>0</v>
      </c>
      <c r="H180" s="13">
        <f>SUM(H181)</f>
        <v>0</v>
      </c>
      <c r="I180" s="13">
        <f>SUM(I181)</f>
        <v>0</v>
      </c>
      <c r="J180" s="13">
        <f t="shared" si="19"/>
        <v>0</v>
      </c>
    </row>
    <row r="181" spans="1:12" ht="12.75" customHeight="1" x14ac:dyDescent="0.3">
      <c r="A181" s="35"/>
      <c r="B181" s="12"/>
      <c r="C181" s="12"/>
      <c r="D181" s="10" t="s">
        <v>288</v>
      </c>
      <c r="E181" s="94">
        <v>0</v>
      </c>
      <c r="F181" s="11">
        <v>0</v>
      </c>
      <c r="G181" s="11">
        <f t="shared" si="35"/>
        <v>0</v>
      </c>
      <c r="H181" s="11">
        <v>0</v>
      </c>
      <c r="I181" s="11">
        <v>0</v>
      </c>
      <c r="J181" s="11">
        <f t="shared" si="19"/>
        <v>0</v>
      </c>
    </row>
    <row r="182" spans="1:12" ht="12.75" customHeight="1" x14ac:dyDescent="0.3">
      <c r="A182" s="35"/>
      <c r="B182" s="12"/>
      <c r="C182" s="54" t="s">
        <v>122</v>
      </c>
      <c r="D182" s="26"/>
      <c r="E182" s="13">
        <v>0</v>
      </c>
      <c r="F182" s="13">
        <v>0</v>
      </c>
      <c r="G182" s="13">
        <f t="shared" si="35"/>
        <v>0</v>
      </c>
      <c r="H182" s="13">
        <v>0</v>
      </c>
      <c r="I182" s="13">
        <v>0</v>
      </c>
      <c r="J182" s="13">
        <f t="shared" si="19"/>
        <v>0</v>
      </c>
    </row>
    <row r="183" spans="1:12" ht="12.75" customHeight="1" x14ac:dyDescent="0.3">
      <c r="A183" s="35"/>
      <c r="B183" s="12"/>
      <c r="C183" s="54" t="s">
        <v>123</v>
      </c>
      <c r="D183" s="26"/>
      <c r="E183" s="13">
        <v>0</v>
      </c>
      <c r="F183" s="13">
        <v>0</v>
      </c>
      <c r="G183" s="13">
        <f t="shared" si="35"/>
        <v>0</v>
      </c>
      <c r="H183" s="13">
        <v>0</v>
      </c>
      <c r="I183" s="13">
        <v>0</v>
      </c>
      <c r="J183" s="13">
        <f t="shared" ref="J183:J202" si="46">G183-H183</f>
        <v>0</v>
      </c>
    </row>
    <row r="184" spans="1:12" ht="12.75" customHeight="1" x14ac:dyDescent="0.3">
      <c r="A184" s="35"/>
      <c r="B184" s="104" t="s">
        <v>384</v>
      </c>
      <c r="C184" s="104"/>
      <c r="D184" s="105"/>
      <c r="E184" s="13">
        <f>E185+E187+E191+E193+E195+E200+E202+E203</f>
        <v>357800</v>
      </c>
      <c r="F184" s="13">
        <f t="shared" ref="F184:J184" si="47">F185+F187+F191+F193+F195+F200+F202+F203</f>
        <v>0</v>
      </c>
      <c r="G184" s="13">
        <f t="shared" si="47"/>
        <v>357800</v>
      </c>
      <c r="H184" s="13">
        <f t="shared" si="47"/>
        <v>133252.35999999999</v>
      </c>
      <c r="I184" s="13">
        <f t="shared" si="47"/>
        <v>133252.35999999999</v>
      </c>
      <c r="J184" s="13">
        <f t="shared" si="47"/>
        <v>224547.63999999998</v>
      </c>
    </row>
    <row r="185" spans="1:12" ht="12.75" customHeight="1" x14ac:dyDescent="0.3">
      <c r="A185" s="35"/>
      <c r="B185" s="12"/>
      <c r="C185" s="54" t="s">
        <v>124</v>
      </c>
      <c r="D185" s="26"/>
      <c r="E185" s="13">
        <f t="shared" ref="E185:F185" si="48">+E186</f>
        <v>70000</v>
      </c>
      <c r="F185" s="13">
        <f t="shared" si="48"/>
        <v>0</v>
      </c>
      <c r="G185" s="13">
        <f t="shared" si="35"/>
        <v>70000</v>
      </c>
      <c r="H185" s="13">
        <f t="shared" ref="H185:I185" si="49">+H186</f>
        <v>58000</v>
      </c>
      <c r="I185" s="13">
        <f t="shared" si="49"/>
        <v>58000</v>
      </c>
      <c r="J185" s="13">
        <f t="shared" si="46"/>
        <v>12000</v>
      </c>
    </row>
    <row r="186" spans="1:12" ht="12.75" customHeight="1" x14ac:dyDescent="0.3">
      <c r="A186" s="35"/>
      <c r="B186" s="12"/>
      <c r="C186" s="12"/>
      <c r="D186" s="10" t="s">
        <v>379</v>
      </c>
      <c r="E186" s="11">
        <v>70000</v>
      </c>
      <c r="F186" s="11">
        <v>0</v>
      </c>
      <c r="G186" s="11">
        <f t="shared" si="35"/>
        <v>70000</v>
      </c>
      <c r="H186" s="11">
        <v>58000</v>
      </c>
      <c r="I186" s="11">
        <v>58000</v>
      </c>
      <c r="J186" s="11">
        <f t="shared" si="46"/>
        <v>12000</v>
      </c>
      <c r="K186" s="88">
        <f>58000</f>
        <v>58000</v>
      </c>
      <c r="L186" s="88">
        <f>K186*2</f>
        <v>116000</v>
      </c>
    </row>
    <row r="187" spans="1:12" ht="12.75" customHeight="1" x14ac:dyDescent="0.3">
      <c r="A187" s="35"/>
      <c r="B187" s="12"/>
      <c r="C187" s="54" t="s">
        <v>125</v>
      </c>
      <c r="D187" s="26"/>
      <c r="E187" s="13">
        <f>+E188+E189+E190</f>
        <v>0</v>
      </c>
      <c r="F187" s="13">
        <f>+F188+F189+F190</f>
        <v>0</v>
      </c>
      <c r="G187" s="13">
        <f>E187+F187</f>
        <v>0</v>
      </c>
      <c r="H187" s="13">
        <f>+H188+H189+H190</f>
        <v>0</v>
      </c>
      <c r="I187" s="13">
        <f>+I188+I189+I190</f>
        <v>0</v>
      </c>
      <c r="J187" s="13">
        <f>G187-H187</f>
        <v>0</v>
      </c>
    </row>
    <row r="188" spans="1:12" ht="24" x14ac:dyDescent="0.3">
      <c r="A188" s="35"/>
      <c r="B188" s="12"/>
      <c r="C188" s="58"/>
      <c r="D188" s="10" t="s">
        <v>380</v>
      </c>
      <c r="E188" s="11">
        <v>0</v>
      </c>
      <c r="F188" s="11">
        <v>0</v>
      </c>
      <c r="G188" s="11">
        <f t="shared" si="35"/>
        <v>0</v>
      </c>
      <c r="H188" s="11">
        <v>0</v>
      </c>
      <c r="I188" s="11">
        <v>0</v>
      </c>
      <c r="J188" s="11">
        <f>G188-H188</f>
        <v>0</v>
      </c>
    </row>
    <row r="189" spans="1:12" ht="12.75" customHeight="1" x14ac:dyDescent="0.3">
      <c r="A189" s="35"/>
      <c r="B189" s="12"/>
      <c r="C189" s="12"/>
      <c r="D189" s="10" t="s">
        <v>327</v>
      </c>
      <c r="E189" s="11">
        <v>0</v>
      </c>
      <c r="F189" s="11">
        <v>0</v>
      </c>
      <c r="G189" s="11">
        <f>E189+F189</f>
        <v>0</v>
      </c>
      <c r="H189" s="11">
        <v>0</v>
      </c>
      <c r="I189" s="11">
        <v>0</v>
      </c>
      <c r="J189" s="11">
        <f t="shared" ref="J189:J190" si="50">G189-H189</f>
        <v>0</v>
      </c>
    </row>
    <row r="190" spans="1:12" ht="12.75" customHeight="1" x14ac:dyDescent="0.3">
      <c r="A190" s="35"/>
      <c r="B190" s="12"/>
      <c r="C190" s="12"/>
      <c r="D190" s="10" t="s">
        <v>311</v>
      </c>
      <c r="E190" s="11">
        <v>0</v>
      </c>
      <c r="F190" s="11">
        <v>0</v>
      </c>
      <c r="G190" s="11">
        <f t="shared" ref="G190" si="51">E190+F190</f>
        <v>0</v>
      </c>
      <c r="H190" s="11">
        <v>0</v>
      </c>
      <c r="I190" s="11">
        <v>0</v>
      </c>
      <c r="J190" s="11">
        <f t="shared" si="50"/>
        <v>0</v>
      </c>
    </row>
    <row r="191" spans="1:12" ht="12.75" customHeight="1" x14ac:dyDescent="0.3">
      <c r="A191" s="35"/>
      <c r="B191" s="12"/>
      <c r="C191" s="54" t="s">
        <v>126</v>
      </c>
      <c r="D191" s="26"/>
      <c r="E191" s="13">
        <f>+E192</f>
        <v>43000</v>
      </c>
      <c r="F191" s="13">
        <f>+F192</f>
        <v>0</v>
      </c>
      <c r="G191" s="13">
        <f>E191+F191</f>
        <v>43000</v>
      </c>
      <c r="H191" s="13">
        <f>+H192</f>
        <v>14053.4</v>
      </c>
      <c r="I191" s="13">
        <f>+I192</f>
        <v>14053.4</v>
      </c>
      <c r="J191" s="13">
        <f>G191-H191</f>
        <v>28946.6</v>
      </c>
    </row>
    <row r="192" spans="1:12" ht="12.75" customHeight="1" x14ac:dyDescent="0.3">
      <c r="A192" s="35"/>
      <c r="B192" s="12"/>
      <c r="C192" s="58"/>
      <c r="D192" s="10" t="s">
        <v>312</v>
      </c>
      <c r="E192" s="11">
        <v>43000</v>
      </c>
      <c r="F192" s="11">
        <v>0</v>
      </c>
      <c r="G192" s="11">
        <f>E192+F192</f>
        <v>43000</v>
      </c>
      <c r="H192" s="11">
        <v>14053.4</v>
      </c>
      <c r="I192" s="11">
        <v>14053.4</v>
      </c>
      <c r="J192" s="11">
        <f>G192-H192</f>
        <v>28946.6</v>
      </c>
      <c r="K192" s="88">
        <f>3758.4+435+9860</f>
        <v>14053.4</v>
      </c>
      <c r="L192" s="88">
        <f>K192*4</f>
        <v>56213.599999999999</v>
      </c>
    </row>
    <row r="193" spans="1:12" ht="12.75" customHeight="1" x14ac:dyDescent="0.3">
      <c r="A193" s="35"/>
      <c r="B193" s="12"/>
      <c r="C193" s="54" t="s">
        <v>127</v>
      </c>
      <c r="D193" s="26"/>
      <c r="E193" s="13">
        <f>SUM(E194)</f>
        <v>0</v>
      </c>
      <c r="F193" s="13">
        <f>SUM(F194)</f>
        <v>0</v>
      </c>
      <c r="G193" s="13">
        <f t="shared" si="35"/>
        <v>0</v>
      </c>
      <c r="H193" s="13">
        <f t="shared" ref="H193:I193" si="52">SUM(H194)</f>
        <v>0</v>
      </c>
      <c r="I193" s="13">
        <f t="shared" si="52"/>
        <v>0</v>
      </c>
      <c r="J193" s="13">
        <f t="shared" si="46"/>
        <v>0</v>
      </c>
    </row>
    <row r="194" spans="1:12" ht="12.75" customHeight="1" x14ac:dyDescent="0.3">
      <c r="A194" s="35"/>
      <c r="B194" s="12"/>
      <c r="C194" s="12"/>
      <c r="D194" s="10" t="s">
        <v>267</v>
      </c>
      <c r="E194" s="11">
        <v>0</v>
      </c>
      <c r="F194" s="11">
        <v>0</v>
      </c>
      <c r="G194" s="11">
        <f t="shared" si="35"/>
        <v>0</v>
      </c>
      <c r="H194" s="11">
        <v>0</v>
      </c>
      <c r="I194" s="11">
        <v>0</v>
      </c>
      <c r="J194" s="11">
        <f t="shared" si="46"/>
        <v>0</v>
      </c>
    </row>
    <row r="195" spans="1:12" ht="12.75" customHeight="1" x14ac:dyDescent="0.3">
      <c r="A195" s="35"/>
      <c r="B195" s="12"/>
      <c r="C195" s="54" t="s">
        <v>128</v>
      </c>
      <c r="D195" s="26"/>
      <c r="E195" s="13">
        <f>SUM(E196:E199)</f>
        <v>244800</v>
      </c>
      <c r="F195" s="13">
        <f>SUM(F196:F199)</f>
        <v>0</v>
      </c>
      <c r="G195" s="13">
        <f>E195+F195</f>
        <v>244800</v>
      </c>
      <c r="H195" s="13">
        <f>SUM(H196:H199)</f>
        <v>61198.960000000006</v>
      </c>
      <c r="I195" s="13">
        <f>SUM(I196:I199)</f>
        <v>61198.960000000006</v>
      </c>
      <c r="J195" s="13">
        <f t="shared" si="46"/>
        <v>183601.03999999998</v>
      </c>
    </row>
    <row r="196" spans="1:12" ht="36" x14ac:dyDescent="0.3">
      <c r="A196" s="35"/>
      <c r="B196" s="12"/>
      <c r="C196" s="12"/>
      <c r="D196" s="10" t="s">
        <v>381</v>
      </c>
      <c r="E196" s="11">
        <v>47800</v>
      </c>
      <c r="F196" s="11">
        <v>0</v>
      </c>
      <c r="G196" s="11">
        <f t="shared" ref="G196:G199" si="53">E196+F196</f>
        <v>47800</v>
      </c>
      <c r="H196" s="11">
        <v>11950</v>
      </c>
      <c r="I196" s="11">
        <v>11950</v>
      </c>
      <c r="J196" s="11">
        <f t="shared" si="46"/>
        <v>35850</v>
      </c>
      <c r="K196" s="88">
        <f>11950</f>
        <v>11950</v>
      </c>
      <c r="L196" s="88">
        <f>K196*4</f>
        <v>47800</v>
      </c>
    </row>
    <row r="197" spans="1:12" ht="12.75" customHeight="1" x14ac:dyDescent="0.3">
      <c r="A197" s="35"/>
      <c r="B197" s="12"/>
      <c r="C197" s="12"/>
      <c r="D197" s="10" t="s">
        <v>382</v>
      </c>
      <c r="E197" s="11">
        <v>197000</v>
      </c>
      <c r="F197" s="11">
        <v>0</v>
      </c>
      <c r="G197" s="11">
        <f t="shared" si="53"/>
        <v>197000</v>
      </c>
      <c r="H197" s="11">
        <v>49248.960000000006</v>
      </c>
      <c r="I197" s="11">
        <v>49248.960000000006</v>
      </c>
      <c r="J197" s="11">
        <f t="shared" si="46"/>
        <v>147751.03999999998</v>
      </c>
      <c r="K197" s="88">
        <f>28498.88+20750.08</f>
        <v>49248.960000000006</v>
      </c>
      <c r="L197" s="88">
        <f>K197*4</f>
        <v>196995.84000000003</v>
      </c>
    </row>
    <row r="198" spans="1:12" ht="12.75" customHeight="1" x14ac:dyDescent="0.3">
      <c r="A198" s="35"/>
      <c r="B198" s="12"/>
      <c r="C198" s="12"/>
      <c r="D198" s="10" t="s">
        <v>313</v>
      </c>
      <c r="E198" s="11">
        <v>0</v>
      </c>
      <c r="F198" s="11">
        <v>0</v>
      </c>
      <c r="G198" s="11">
        <f t="shared" si="53"/>
        <v>0</v>
      </c>
      <c r="H198" s="11">
        <v>0</v>
      </c>
      <c r="I198" s="11">
        <v>0</v>
      </c>
      <c r="J198" s="11">
        <f t="shared" si="46"/>
        <v>0</v>
      </c>
    </row>
    <row r="199" spans="1:12" ht="12.75" customHeight="1" x14ac:dyDescent="0.3">
      <c r="A199" s="35"/>
      <c r="B199" s="12"/>
      <c r="C199" s="12"/>
      <c r="D199" s="10" t="s">
        <v>314</v>
      </c>
      <c r="E199" s="11">
        <v>0</v>
      </c>
      <c r="F199" s="11">
        <v>0</v>
      </c>
      <c r="G199" s="11">
        <f t="shared" si="53"/>
        <v>0</v>
      </c>
      <c r="H199" s="11">
        <v>0</v>
      </c>
      <c r="I199" s="11">
        <v>0</v>
      </c>
      <c r="J199" s="11">
        <f t="shared" si="46"/>
        <v>0</v>
      </c>
    </row>
    <row r="200" spans="1:12" ht="12.75" customHeight="1" x14ac:dyDescent="0.3">
      <c r="A200" s="35"/>
      <c r="B200" s="12"/>
      <c r="C200" s="54" t="s">
        <v>129</v>
      </c>
      <c r="D200" s="26"/>
      <c r="E200" s="13">
        <f>SUM(E201)</f>
        <v>0</v>
      </c>
      <c r="F200" s="13">
        <f>SUM(F201)</f>
        <v>0</v>
      </c>
      <c r="G200" s="13">
        <f t="shared" si="35"/>
        <v>0</v>
      </c>
      <c r="H200" s="13">
        <f t="shared" ref="H200:I200" si="54">SUM(H201)</f>
        <v>0</v>
      </c>
      <c r="I200" s="13">
        <f t="shared" si="54"/>
        <v>0</v>
      </c>
      <c r="J200" s="13">
        <f t="shared" si="46"/>
        <v>0</v>
      </c>
    </row>
    <row r="201" spans="1:12" ht="24" x14ac:dyDescent="0.3">
      <c r="A201" s="35"/>
      <c r="B201" s="12"/>
      <c r="C201" s="12"/>
      <c r="D201" s="10" t="s">
        <v>268</v>
      </c>
      <c r="E201" s="11">
        <v>0</v>
      </c>
      <c r="F201" s="11">
        <v>0</v>
      </c>
      <c r="G201" s="11">
        <f t="shared" si="35"/>
        <v>0</v>
      </c>
      <c r="H201" s="11">
        <v>0</v>
      </c>
      <c r="I201" s="11">
        <v>0</v>
      </c>
      <c r="J201" s="11">
        <f t="shared" si="46"/>
        <v>0</v>
      </c>
    </row>
    <row r="202" spans="1:12" ht="12.75" customHeight="1" x14ac:dyDescent="0.3">
      <c r="A202" s="35"/>
      <c r="B202" s="12"/>
      <c r="C202" s="54" t="s">
        <v>130</v>
      </c>
      <c r="D202" s="26"/>
      <c r="E202" s="13">
        <v>0</v>
      </c>
      <c r="F202" s="13">
        <v>0</v>
      </c>
      <c r="G202" s="13">
        <f t="shared" si="35"/>
        <v>0</v>
      </c>
      <c r="H202" s="13">
        <v>0</v>
      </c>
      <c r="I202" s="13">
        <v>0</v>
      </c>
      <c r="J202" s="13">
        <f t="shared" si="46"/>
        <v>0</v>
      </c>
    </row>
    <row r="203" spans="1:12" ht="12.75" customHeight="1" x14ac:dyDescent="0.3">
      <c r="A203" s="35"/>
      <c r="B203" s="12"/>
      <c r="C203" s="54" t="s">
        <v>131</v>
      </c>
      <c r="D203" s="26"/>
      <c r="E203" s="13">
        <f t="shared" ref="E203:J203" si="55">SUM(E204:E205)</f>
        <v>0</v>
      </c>
      <c r="F203" s="13">
        <f t="shared" si="55"/>
        <v>0</v>
      </c>
      <c r="G203" s="13">
        <f t="shared" si="55"/>
        <v>0</v>
      </c>
      <c r="H203" s="13">
        <f t="shared" si="55"/>
        <v>0</v>
      </c>
      <c r="I203" s="13">
        <f t="shared" si="55"/>
        <v>0</v>
      </c>
      <c r="J203" s="13">
        <f t="shared" si="55"/>
        <v>0</v>
      </c>
    </row>
    <row r="204" spans="1:12" ht="12.75" customHeight="1" x14ac:dyDescent="0.3">
      <c r="A204" s="35"/>
      <c r="B204" s="12"/>
      <c r="C204" s="12"/>
      <c r="D204" s="10" t="s">
        <v>269</v>
      </c>
      <c r="E204" s="11">
        <v>0</v>
      </c>
      <c r="F204" s="11">
        <v>0</v>
      </c>
      <c r="G204" s="11">
        <f t="shared" ref="G204:G205" si="56">E204+F204</f>
        <v>0</v>
      </c>
      <c r="H204" s="11">
        <v>0</v>
      </c>
      <c r="I204" s="11">
        <v>0</v>
      </c>
      <c r="J204" s="11">
        <f t="shared" ref="J204:J267" si="57">G204-H204</f>
        <v>0</v>
      </c>
    </row>
    <row r="205" spans="1:12" x14ac:dyDescent="0.3">
      <c r="A205" s="35"/>
      <c r="B205" s="12"/>
      <c r="C205" s="12"/>
      <c r="D205" s="10" t="s">
        <v>383</v>
      </c>
      <c r="E205" s="11">
        <v>0</v>
      </c>
      <c r="F205" s="11">
        <v>0</v>
      </c>
      <c r="G205" s="11">
        <f t="shared" si="56"/>
        <v>0</v>
      </c>
      <c r="H205" s="11">
        <v>0</v>
      </c>
      <c r="I205" s="11">
        <v>0</v>
      </c>
      <c r="J205" s="11">
        <f t="shared" si="57"/>
        <v>0</v>
      </c>
    </row>
    <row r="206" spans="1:12" ht="12.75" customHeight="1" x14ac:dyDescent="0.3">
      <c r="A206" s="35"/>
      <c r="B206" s="46" t="s">
        <v>23</v>
      </c>
      <c r="C206" s="46"/>
      <c r="D206" s="47"/>
      <c r="E206" s="13">
        <f>+E207+E210+E211+E214</f>
        <v>352440</v>
      </c>
      <c r="F206" s="13">
        <f>+F207+F210+F211+F214</f>
        <v>0</v>
      </c>
      <c r="G206" s="13">
        <f t="shared" si="35"/>
        <v>352440</v>
      </c>
      <c r="H206" s="13">
        <f t="shared" ref="H206:I206" si="58">+H207+H210+H211+H214</f>
        <v>111360</v>
      </c>
      <c r="I206" s="13">
        <f t="shared" si="58"/>
        <v>111360</v>
      </c>
      <c r="J206" s="13">
        <f t="shared" si="57"/>
        <v>241080</v>
      </c>
    </row>
    <row r="207" spans="1:12" ht="12.75" customHeight="1" x14ac:dyDescent="0.3">
      <c r="A207" s="35"/>
      <c r="B207" s="12"/>
      <c r="C207" s="54" t="s">
        <v>132</v>
      </c>
      <c r="D207" s="27"/>
      <c r="E207" s="13">
        <f>+E208+E209</f>
        <v>7000</v>
      </c>
      <c r="F207" s="13">
        <f t="shared" ref="F207:J207" si="59">+F208+F209</f>
        <v>0</v>
      </c>
      <c r="G207" s="13">
        <f t="shared" si="59"/>
        <v>7000</v>
      </c>
      <c r="H207" s="13">
        <f t="shared" si="59"/>
        <v>0</v>
      </c>
      <c r="I207" s="13">
        <f t="shared" si="59"/>
        <v>0</v>
      </c>
      <c r="J207" s="13">
        <f t="shared" si="59"/>
        <v>0</v>
      </c>
    </row>
    <row r="208" spans="1:12" ht="12.75" customHeight="1" x14ac:dyDescent="0.3">
      <c r="A208" s="35"/>
      <c r="B208" s="12"/>
      <c r="C208" s="12"/>
      <c r="D208" s="16" t="s">
        <v>234</v>
      </c>
      <c r="E208" s="11">
        <v>7000</v>
      </c>
      <c r="F208" s="11">
        <v>0</v>
      </c>
      <c r="G208" s="11">
        <f t="shared" ref="G208:G209" si="60">E208+F208</f>
        <v>7000</v>
      </c>
      <c r="H208" s="11">
        <v>0</v>
      </c>
      <c r="I208" s="11">
        <v>0</v>
      </c>
      <c r="J208" s="11">
        <v>0</v>
      </c>
    </row>
    <row r="209" spans="1:12" ht="12.75" customHeight="1" x14ac:dyDescent="0.3">
      <c r="A209" s="35"/>
      <c r="B209" s="12"/>
      <c r="C209" s="12"/>
      <c r="D209" s="16" t="s">
        <v>272</v>
      </c>
      <c r="E209" s="11">
        <v>0</v>
      </c>
      <c r="F209" s="11">
        <v>0</v>
      </c>
      <c r="G209" s="11">
        <f t="shared" si="60"/>
        <v>0</v>
      </c>
      <c r="H209" s="11">
        <v>0</v>
      </c>
      <c r="I209" s="11">
        <v>0</v>
      </c>
      <c r="J209" s="11">
        <v>0</v>
      </c>
    </row>
    <row r="210" spans="1:12" ht="12.75" customHeight="1" x14ac:dyDescent="0.3">
      <c r="A210" s="35"/>
      <c r="B210" s="12"/>
      <c r="C210" s="54" t="s">
        <v>133</v>
      </c>
      <c r="D210" s="27"/>
      <c r="E210" s="13">
        <v>0</v>
      </c>
      <c r="F210" s="13">
        <v>0</v>
      </c>
      <c r="G210" s="13">
        <f t="shared" si="35"/>
        <v>0</v>
      </c>
      <c r="H210" s="13">
        <v>0</v>
      </c>
      <c r="I210" s="13">
        <v>0</v>
      </c>
      <c r="J210" s="13">
        <f t="shared" si="57"/>
        <v>0</v>
      </c>
    </row>
    <row r="211" spans="1:12" ht="12.75" customHeight="1" x14ac:dyDescent="0.3">
      <c r="A211" s="35"/>
      <c r="B211" s="12"/>
      <c r="C211" s="54" t="s">
        <v>134</v>
      </c>
      <c r="D211" s="27"/>
      <c r="E211" s="13">
        <f>SUM(E212)</f>
        <v>0</v>
      </c>
      <c r="F211" s="13">
        <f>SUM(F212)</f>
        <v>0</v>
      </c>
      <c r="G211" s="13">
        <f t="shared" si="35"/>
        <v>0</v>
      </c>
      <c r="H211" s="13">
        <f>SUM(H212)</f>
        <v>0</v>
      </c>
      <c r="I211" s="13">
        <f>SUM(I212)</f>
        <v>0</v>
      </c>
      <c r="J211" s="13">
        <f t="shared" si="57"/>
        <v>0</v>
      </c>
    </row>
    <row r="212" spans="1:12" ht="12.75" customHeight="1" x14ac:dyDescent="0.3">
      <c r="A212" s="35"/>
      <c r="B212" s="12"/>
      <c r="C212" s="12"/>
      <c r="D212" s="16" t="s">
        <v>315</v>
      </c>
      <c r="E212" s="11">
        <v>0</v>
      </c>
      <c r="F212" s="11">
        <v>0</v>
      </c>
      <c r="G212" s="11">
        <f t="shared" si="35"/>
        <v>0</v>
      </c>
      <c r="H212" s="11">
        <v>0</v>
      </c>
      <c r="I212" s="11">
        <v>0</v>
      </c>
      <c r="J212" s="11">
        <f t="shared" si="57"/>
        <v>0</v>
      </c>
    </row>
    <row r="213" spans="1:12" s="17" customFormat="1" ht="12.75" customHeight="1" x14ac:dyDescent="0.3">
      <c r="A213" s="36"/>
      <c r="B213" s="62"/>
      <c r="C213" s="54" t="s">
        <v>135</v>
      </c>
      <c r="D213" s="27"/>
      <c r="E213" s="13">
        <v>0</v>
      </c>
      <c r="F213" s="13">
        <v>0</v>
      </c>
      <c r="G213" s="13">
        <f t="shared" si="35"/>
        <v>0</v>
      </c>
      <c r="H213" s="13">
        <v>0</v>
      </c>
      <c r="I213" s="13">
        <v>0</v>
      </c>
      <c r="J213" s="13">
        <f t="shared" si="57"/>
        <v>0</v>
      </c>
      <c r="K213" s="88"/>
      <c r="L213" s="88"/>
    </row>
    <row r="214" spans="1:12" ht="12.75" customHeight="1" x14ac:dyDescent="0.3">
      <c r="A214" s="35"/>
      <c r="B214" s="12"/>
      <c r="C214" s="54" t="s">
        <v>136</v>
      </c>
      <c r="D214" s="27"/>
      <c r="E214" s="13">
        <f>SUM(E215)</f>
        <v>345440</v>
      </c>
      <c r="F214" s="13">
        <f>SUM(F215)</f>
        <v>0</v>
      </c>
      <c r="G214" s="13">
        <f t="shared" si="35"/>
        <v>345440</v>
      </c>
      <c r="H214" s="13">
        <f>SUM(H215)</f>
        <v>111360</v>
      </c>
      <c r="I214" s="13">
        <f>SUM(I215)</f>
        <v>111360</v>
      </c>
      <c r="J214" s="13">
        <f t="shared" si="57"/>
        <v>234080</v>
      </c>
    </row>
    <row r="215" spans="1:12" ht="12.75" customHeight="1" x14ac:dyDescent="0.3">
      <c r="A215" s="35"/>
      <c r="B215" s="12"/>
      <c r="C215" s="12"/>
      <c r="D215" s="16" t="s">
        <v>136</v>
      </c>
      <c r="E215" s="11">
        <v>345440</v>
      </c>
      <c r="F215" s="11">
        <v>0</v>
      </c>
      <c r="G215" s="11">
        <f t="shared" si="35"/>
        <v>345440</v>
      </c>
      <c r="H215" s="11">
        <v>111360</v>
      </c>
      <c r="I215" s="11">
        <v>111360</v>
      </c>
      <c r="J215" s="11">
        <f t="shared" si="57"/>
        <v>234080</v>
      </c>
      <c r="K215" s="88">
        <f>37120+37120+37120</f>
        <v>111360</v>
      </c>
      <c r="L215" s="88">
        <f>K215*4</f>
        <v>445440</v>
      </c>
    </row>
    <row r="216" spans="1:12" ht="24" customHeight="1" x14ac:dyDescent="0.3">
      <c r="A216" s="35"/>
      <c r="B216" s="49" t="s">
        <v>24</v>
      </c>
      <c r="C216" s="49"/>
      <c r="D216" s="50"/>
      <c r="E216" s="13">
        <f>+E217+E219+E221+E223+E225+E227+E231+E232</f>
        <v>241760</v>
      </c>
      <c r="F216" s="13">
        <f>+F217+F219+F221+F223+F225+F227+F231+F232</f>
        <v>0</v>
      </c>
      <c r="G216" s="13">
        <f t="shared" si="35"/>
        <v>241760</v>
      </c>
      <c r="H216" s="13">
        <f>+H217+H219+H221+H223+H225+H227+H231+H232</f>
        <v>83227</v>
      </c>
      <c r="I216" s="13">
        <f>+I217+I219+I221+I223+I225+I227+I231+I232</f>
        <v>83227</v>
      </c>
      <c r="J216" s="13">
        <f t="shared" si="57"/>
        <v>158533</v>
      </c>
    </row>
    <row r="217" spans="1:12" s="17" customFormat="1" ht="12.75" customHeight="1" x14ac:dyDescent="0.3">
      <c r="A217" s="36"/>
      <c r="B217" s="59"/>
      <c r="C217" s="55" t="s">
        <v>137</v>
      </c>
      <c r="D217" s="28"/>
      <c r="E217" s="13">
        <f>+E218</f>
        <v>0</v>
      </c>
      <c r="F217" s="13">
        <f>+F218</f>
        <v>0</v>
      </c>
      <c r="G217" s="13">
        <f t="shared" si="35"/>
        <v>0</v>
      </c>
      <c r="H217" s="13">
        <f>+H218</f>
        <v>0</v>
      </c>
      <c r="I217" s="13">
        <f>+I218</f>
        <v>0</v>
      </c>
      <c r="J217" s="13">
        <f t="shared" si="57"/>
        <v>0</v>
      </c>
      <c r="K217" s="88"/>
      <c r="L217" s="88"/>
    </row>
    <row r="218" spans="1:12" ht="12.75" customHeight="1" x14ac:dyDescent="0.3">
      <c r="A218" s="35"/>
      <c r="B218" s="18"/>
      <c r="C218" s="60"/>
      <c r="D218" s="3" t="s">
        <v>316</v>
      </c>
      <c r="E218" s="11">
        <v>0</v>
      </c>
      <c r="F218" s="11">
        <v>0</v>
      </c>
      <c r="G218" s="11">
        <f t="shared" si="35"/>
        <v>0</v>
      </c>
      <c r="H218" s="11">
        <v>0</v>
      </c>
      <c r="I218" s="11">
        <v>0</v>
      </c>
      <c r="J218" s="11">
        <f t="shared" si="57"/>
        <v>0</v>
      </c>
    </row>
    <row r="219" spans="1:12" ht="12.75" customHeight="1" x14ac:dyDescent="0.3">
      <c r="A219" s="35"/>
      <c r="B219" s="18"/>
      <c r="C219" s="55" t="s">
        <v>138</v>
      </c>
      <c r="D219" s="28"/>
      <c r="E219" s="13">
        <f>+E220</f>
        <v>0</v>
      </c>
      <c r="F219" s="13">
        <f>+F220</f>
        <v>0</v>
      </c>
      <c r="G219" s="13">
        <f t="shared" si="35"/>
        <v>0</v>
      </c>
      <c r="H219" s="13">
        <f>+H220</f>
        <v>0</v>
      </c>
      <c r="I219" s="13">
        <f>+I220</f>
        <v>0</v>
      </c>
      <c r="J219" s="13">
        <f t="shared" si="57"/>
        <v>0</v>
      </c>
    </row>
    <row r="220" spans="1:12" x14ac:dyDescent="0.3">
      <c r="A220" s="35"/>
      <c r="B220" s="18"/>
      <c r="C220" s="18"/>
      <c r="D220" s="3" t="s">
        <v>317</v>
      </c>
      <c r="E220" s="11">
        <v>0</v>
      </c>
      <c r="F220" s="11">
        <v>0</v>
      </c>
      <c r="G220" s="11">
        <f t="shared" si="35"/>
        <v>0</v>
      </c>
      <c r="H220" s="11">
        <v>0</v>
      </c>
      <c r="I220" s="11">
        <v>0</v>
      </c>
      <c r="J220" s="11">
        <f t="shared" si="57"/>
        <v>0</v>
      </c>
    </row>
    <row r="221" spans="1:12" ht="12.75" customHeight="1" x14ac:dyDescent="0.3">
      <c r="A221" s="35"/>
      <c r="B221" s="18"/>
      <c r="C221" s="55" t="s">
        <v>139</v>
      </c>
      <c r="D221" s="28"/>
      <c r="E221" s="13">
        <f>SUM(E222)</f>
        <v>0</v>
      </c>
      <c r="F221" s="13">
        <f>SUM(F222)</f>
        <v>0</v>
      </c>
      <c r="G221" s="13">
        <f t="shared" si="35"/>
        <v>0</v>
      </c>
      <c r="H221" s="13">
        <f t="shared" ref="H221:I221" si="61">SUM(H222)</f>
        <v>0</v>
      </c>
      <c r="I221" s="13">
        <f t="shared" si="61"/>
        <v>0</v>
      </c>
      <c r="J221" s="13">
        <f>G221-H221</f>
        <v>0</v>
      </c>
    </row>
    <row r="222" spans="1:12" ht="12.75" customHeight="1" x14ac:dyDescent="0.3">
      <c r="A222" s="35"/>
      <c r="B222" s="18"/>
      <c r="C222" s="18"/>
      <c r="D222" s="3" t="s">
        <v>275</v>
      </c>
      <c r="E222" s="11">
        <v>0</v>
      </c>
      <c r="F222" s="11">
        <v>0</v>
      </c>
      <c r="G222" s="11">
        <f t="shared" si="35"/>
        <v>0</v>
      </c>
      <c r="H222" s="11">
        <v>0</v>
      </c>
      <c r="I222" s="11">
        <v>0</v>
      </c>
      <c r="J222" s="11">
        <f t="shared" si="57"/>
        <v>0</v>
      </c>
    </row>
    <row r="223" spans="1:12" ht="12.75" customHeight="1" x14ac:dyDescent="0.3">
      <c r="A223" s="35"/>
      <c r="B223" s="18"/>
      <c r="C223" s="55" t="s">
        <v>140</v>
      </c>
      <c r="D223" s="28"/>
      <c r="E223" s="13">
        <f>+E224</f>
        <v>200000</v>
      </c>
      <c r="F223" s="13">
        <f>+F224</f>
        <v>0</v>
      </c>
      <c r="G223" s="13">
        <f t="shared" si="35"/>
        <v>200000</v>
      </c>
      <c r="H223" s="13">
        <f t="shared" ref="H223:I223" si="62">+H224</f>
        <v>83227</v>
      </c>
      <c r="I223" s="13">
        <f t="shared" si="62"/>
        <v>83227</v>
      </c>
      <c r="J223" s="13">
        <f t="shared" si="57"/>
        <v>116773</v>
      </c>
    </row>
    <row r="224" spans="1:12" ht="12.75" customHeight="1" x14ac:dyDescent="0.3">
      <c r="A224" s="35"/>
      <c r="B224" s="18"/>
      <c r="C224" s="18"/>
      <c r="D224" s="3" t="s">
        <v>140</v>
      </c>
      <c r="E224" s="11">
        <v>200000</v>
      </c>
      <c r="F224" s="11">
        <v>0</v>
      </c>
      <c r="G224" s="11">
        <f t="shared" si="35"/>
        <v>200000</v>
      </c>
      <c r="H224" s="11">
        <v>83227</v>
      </c>
      <c r="I224" s="11">
        <v>83227</v>
      </c>
      <c r="J224" s="11">
        <f t="shared" si="57"/>
        <v>116773</v>
      </c>
      <c r="K224" s="88">
        <f>33117+29925+13935+2800+3450</f>
        <v>83227</v>
      </c>
      <c r="L224" s="88">
        <f>K224*4</f>
        <v>332908</v>
      </c>
    </row>
    <row r="225" spans="1:10" ht="12.75" customHeight="1" x14ac:dyDescent="0.3">
      <c r="A225" s="35"/>
      <c r="B225" s="18"/>
      <c r="C225" s="55" t="s">
        <v>141</v>
      </c>
      <c r="D225" s="28"/>
      <c r="E225" s="13">
        <f>SUM(E226)</f>
        <v>0</v>
      </c>
      <c r="F225" s="13">
        <f>SUM(F226)</f>
        <v>0</v>
      </c>
      <c r="G225" s="13">
        <f t="shared" ref="G225:G288" si="63">E225+F225</f>
        <v>0</v>
      </c>
      <c r="H225" s="13">
        <f t="shared" ref="H225:I225" si="64">SUM(H226)</f>
        <v>0</v>
      </c>
      <c r="I225" s="13">
        <f t="shared" si="64"/>
        <v>0</v>
      </c>
      <c r="J225" s="13">
        <f t="shared" si="57"/>
        <v>0</v>
      </c>
    </row>
    <row r="226" spans="1:10" ht="12.75" customHeight="1" x14ac:dyDescent="0.3">
      <c r="A226" s="35"/>
      <c r="B226" s="18"/>
      <c r="C226" s="18"/>
      <c r="D226" s="25" t="s">
        <v>141</v>
      </c>
      <c r="E226" s="11">
        <v>0</v>
      </c>
      <c r="F226" s="11">
        <v>0</v>
      </c>
      <c r="G226" s="11">
        <f t="shared" si="63"/>
        <v>0</v>
      </c>
      <c r="H226" s="11">
        <v>0</v>
      </c>
      <c r="I226" s="11">
        <v>0</v>
      </c>
      <c r="J226" s="11">
        <f t="shared" si="57"/>
        <v>0</v>
      </c>
    </row>
    <row r="227" spans="1:10" ht="12.75" customHeight="1" x14ac:dyDescent="0.3">
      <c r="A227" s="35"/>
      <c r="B227" s="18"/>
      <c r="C227" s="55" t="s">
        <v>328</v>
      </c>
      <c r="D227" s="28"/>
      <c r="E227" s="13">
        <f>+E228+E229+E230</f>
        <v>0</v>
      </c>
      <c r="F227" s="13">
        <f>+F228+F229+F230</f>
        <v>0</v>
      </c>
      <c r="G227" s="13">
        <f t="shared" si="63"/>
        <v>0</v>
      </c>
      <c r="H227" s="13">
        <f>+H228+H229+H230</f>
        <v>0</v>
      </c>
      <c r="I227" s="13">
        <f>+I228+I229+I230</f>
        <v>0</v>
      </c>
      <c r="J227" s="13">
        <f t="shared" si="57"/>
        <v>0</v>
      </c>
    </row>
    <row r="228" spans="1:10" ht="24.75" customHeight="1" x14ac:dyDescent="0.3">
      <c r="A228" s="35"/>
      <c r="B228" s="18"/>
      <c r="C228" s="18"/>
      <c r="D228" s="3" t="s">
        <v>318</v>
      </c>
      <c r="E228" s="11">
        <v>0</v>
      </c>
      <c r="F228" s="11">
        <v>0</v>
      </c>
      <c r="G228" s="11">
        <f t="shared" si="63"/>
        <v>0</v>
      </c>
      <c r="H228" s="11">
        <v>0</v>
      </c>
      <c r="I228" s="11">
        <v>0</v>
      </c>
      <c r="J228" s="11">
        <f t="shared" si="57"/>
        <v>0</v>
      </c>
    </row>
    <row r="229" spans="1:10" ht="12.75" customHeight="1" x14ac:dyDescent="0.3">
      <c r="A229" s="35"/>
      <c r="B229" s="18"/>
      <c r="C229" s="18"/>
      <c r="D229" s="3" t="s">
        <v>319</v>
      </c>
      <c r="E229" s="11">
        <v>0</v>
      </c>
      <c r="F229" s="11">
        <v>0</v>
      </c>
      <c r="G229" s="11">
        <f t="shared" si="63"/>
        <v>0</v>
      </c>
      <c r="H229" s="11">
        <v>0</v>
      </c>
      <c r="I229" s="11">
        <v>0</v>
      </c>
      <c r="J229" s="11">
        <f t="shared" si="57"/>
        <v>0</v>
      </c>
    </row>
    <row r="230" spans="1:10" ht="12.75" customHeight="1" x14ac:dyDescent="0.3">
      <c r="A230" s="35"/>
      <c r="B230" s="18"/>
      <c r="C230" s="18"/>
      <c r="D230" s="3" t="s">
        <v>184</v>
      </c>
      <c r="E230" s="11">
        <v>0</v>
      </c>
      <c r="F230" s="11">
        <v>0</v>
      </c>
      <c r="G230" s="11">
        <f t="shared" si="63"/>
        <v>0</v>
      </c>
      <c r="H230" s="11"/>
      <c r="I230" s="11"/>
      <c r="J230" s="11">
        <f t="shared" si="57"/>
        <v>0</v>
      </c>
    </row>
    <row r="231" spans="1:10" ht="12.75" customHeight="1" x14ac:dyDescent="0.3">
      <c r="A231" s="35"/>
      <c r="B231" s="18"/>
      <c r="C231" s="55" t="s">
        <v>142</v>
      </c>
      <c r="D231" s="28"/>
      <c r="E231" s="13">
        <v>41760</v>
      </c>
      <c r="F231" s="13">
        <v>0</v>
      </c>
      <c r="G231" s="13">
        <f t="shared" si="63"/>
        <v>41760</v>
      </c>
      <c r="H231" s="13">
        <v>0</v>
      </c>
      <c r="I231" s="13">
        <v>0</v>
      </c>
      <c r="J231" s="13">
        <f t="shared" si="57"/>
        <v>41760</v>
      </c>
    </row>
    <row r="232" spans="1:10" ht="12.75" customHeight="1" x14ac:dyDescent="0.3">
      <c r="A232" s="35"/>
      <c r="B232" s="18"/>
      <c r="C232" s="55" t="s">
        <v>143</v>
      </c>
      <c r="D232" s="28"/>
      <c r="E232" s="13">
        <f>+E233</f>
        <v>0</v>
      </c>
      <c r="F232" s="13">
        <f>+F233</f>
        <v>0</v>
      </c>
      <c r="G232" s="13">
        <f t="shared" si="63"/>
        <v>0</v>
      </c>
      <c r="H232" s="13">
        <f>+H233</f>
        <v>0</v>
      </c>
      <c r="I232" s="13">
        <f>+I233</f>
        <v>0</v>
      </c>
      <c r="J232" s="13">
        <f t="shared" si="57"/>
        <v>0</v>
      </c>
    </row>
    <row r="233" spans="1:10" ht="12.75" customHeight="1" x14ac:dyDescent="0.3">
      <c r="A233" s="35"/>
      <c r="B233" s="18"/>
      <c r="C233" s="60"/>
      <c r="D233" s="3" t="s">
        <v>320</v>
      </c>
      <c r="E233" s="11">
        <v>0</v>
      </c>
      <c r="F233" s="11">
        <v>0</v>
      </c>
      <c r="G233" s="11">
        <f t="shared" si="63"/>
        <v>0</v>
      </c>
      <c r="H233" s="11">
        <v>0</v>
      </c>
      <c r="I233" s="11">
        <v>0</v>
      </c>
      <c r="J233" s="11">
        <f t="shared" si="57"/>
        <v>0</v>
      </c>
    </row>
    <row r="234" spans="1:10" ht="12.75" customHeight="1" x14ac:dyDescent="0.3">
      <c r="A234" s="35"/>
      <c r="B234" s="46" t="s">
        <v>144</v>
      </c>
      <c r="C234" s="46"/>
      <c r="D234" s="47"/>
      <c r="E234" s="13">
        <f>+E235+E239+E240+E241</f>
        <v>35000</v>
      </c>
      <c r="F234" s="13">
        <f>+F235+F239+F240+F241</f>
        <v>0</v>
      </c>
      <c r="G234" s="13">
        <f t="shared" si="63"/>
        <v>35000</v>
      </c>
      <c r="H234" s="13">
        <f t="shared" ref="H234:I234" si="65">+H235+H239+H240+H241</f>
        <v>0</v>
      </c>
      <c r="I234" s="13">
        <f t="shared" si="65"/>
        <v>0</v>
      </c>
      <c r="J234" s="13">
        <f t="shared" si="57"/>
        <v>35000</v>
      </c>
    </row>
    <row r="235" spans="1:10" ht="12.75" customHeight="1" x14ac:dyDescent="0.3">
      <c r="A235" s="35"/>
      <c r="B235" s="12"/>
      <c r="C235" s="54" t="s">
        <v>145</v>
      </c>
      <c r="D235" s="26"/>
      <c r="E235" s="13">
        <f>SUM(E236:E238)</f>
        <v>35000</v>
      </c>
      <c r="F235" s="13">
        <f>SUM(F236:F238)</f>
        <v>0</v>
      </c>
      <c r="G235" s="13">
        <f>E235+F235</f>
        <v>35000</v>
      </c>
      <c r="H235" s="13">
        <f>SUM(H236:H238)</f>
        <v>0</v>
      </c>
      <c r="I235" s="13">
        <f>SUM(I236:I238)</f>
        <v>0</v>
      </c>
      <c r="J235" s="13">
        <f t="shared" si="57"/>
        <v>35000</v>
      </c>
    </row>
    <row r="236" spans="1:10" ht="12.75" customHeight="1" x14ac:dyDescent="0.3">
      <c r="A236" s="35"/>
      <c r="B236" s="12"/>
      <c r="C236" s="12"/>
      <c r="D236" s="10" t="s">
        <v>385</v>
      </c>
      <c r="E236" s="11">
        <v>0</v>
      </c>
      <c r="F236" s="11">
        <v>0</v>
      </c>
      <c r="G236" s="11">
        <f t="shared" si="63"/>
        <v>0</v>
      </c>
      <c r="H236" s="11">
        <v>0</v>
      </c>
      <c r="I236" s="11">
        <v>0</v>
      </c>
      <c r="J236" s="11">
        <f t="shared" si="57"/>
        <v>0</v>
      </c>
    </row>
    <row r="237" spans="1:10" ht="12.75" customHeight="1" x14ac:dyDescent="0.3">
      <c r="A237" s="35"/>
      <c r="B237" s="12"/>
      <c r="C237" s="12"/>
      <c r="D237" s="10" t="s">
        <v>322</v>
      </c>
      <c r="E237" s="11">
        <v>35000</v>
      </c>
      <c r="F237" s="11">
        <v>0</v>
      </c>
      <c r="G237" s="11">
        <f t="shared" si="63"/>
        <v>35000</v>
      </c>
      <c r="H237" s="11">
        <v>0</v>
      </c>
      <c r="I237" s="11">
        <v>0</v>
      </c>
      <c r="J237" s="11">
        <f t="shared" si="57"/>
        <v>35000</v>
      </c>
    </row>
    <row r="238" spans="1:10" ht="12.75" customHeight="1" x14ac:dyDescent="0.3">
      <c r="A238" s="35"/>
      <c r="B238" s="12"/>
      <c r="C238" s="12"/>
      <c r="D238" s="10" t="s">
        <v>321</v>
      </c>
      <c r="E238" s="11">
        <v>0</v>
      </c>
      <c r="F238" s="11">
        <v>0</v>
      </c>
      <c r="G238" s="11">
        <f t="shared" si="63"/>
        <v>0</v>
      </c>
      <c r="H238" s="11">
        <v>0</v>
      </c>
      <c r="I238" s="11">
        <v>0</v>
      </c>
      <c r="J238" s="11">
        <f t="shared" si="57"/>
        <v>0</v>
      </c>
    </row>
    <row r="239" spans="1:10" ht="12.75" customHeight="1" x14ac:dyDescent="0.3">
      <c r="A239" s="35"/>
      <c r="B239" s="12"/>
      <c r="C239" s="54" t="s">
        <v>146</v>
      </c>
      <c r="D239" s="26"/>
      <c r="E239" s="13">
        <v>0</v>
      </c>
      <c r="F239" s="13">
        <v>0</v>
      </c>
      <c r="G239" s="13">
        <f t="shared" si="63"/>
        <v>0</v>
      </c>
      <c r="H239" s="13">
        <v>0</v>
      </c>
      <c r="I239" s="13">
        <v>0</v>
      </c>
      <c r="J239" s="13">
        <f t="shared" si="57"/>
        <v>0</v>
      </c>
    </row>
    <row r="240" spans="1:10" x14ac:dyDescent="0.3">
      <c r="A240" s="35"/>
      <c r="B240" s="12"/>
      <c r="C240" s="54" t="s">
        <v>147</v>
      </c>
      <c r="D240" s="26"/>
      <c r="E240" s="13">
        <v>0</v>
      </c>
      <c r="F240" s="13">
        <v>0</v>
      </c>
      <c r="G240" s="13">
        <f t="shared" si="63"/>
        <v>0</v>
      </c>
      <c r="H240" s="13">
        <v>0</v>
      </c>
      <c r="I240" s="13">
        <v>0</v>
      </c>
      <c r="J240" s="13">
        <f t="shared" si="57"/>
        <v>0</v>
      </c>
    </row>
    <row r="241" spans="1:12" ht="12.75" customHeight="1" x14ac:dyDescent="0.3">
      <c r="A241" s="35"/>
      <c r="B241" s="12"/>
      <c r="C241" s="54" t="s">
        <v>148</v>
      </c>
      <c r="D241" s="26"/>
      <c r="E241" s="13">
        <f>E242</f>
        <v>0</v>
      </c>
      <c r="F241" s="13">
        <f>F242</f>
        <v>0</v>
      </c>
      <c r="G241" s="13">
        <f t="shared" si="63"/>
        <v>0</v>
      </c>
      <c r="H241" s="13">
        <f t="shared" ref="H241:I241" si="66">H242</f>
        <v>0</v>
      </c>
      <c r="I241" s="13">
        <f t="shared" si="66"/>
        <v>0</v>
      </c>
      <c r="J241" s="13">
        <f t="shared" si="57"/>
        <v>0</v>
      </c>
    </row>
    <row r="242" spans="1:12" ht="12.75" customHeight="1" x14ac:dyDescent="0.3">
      <c r="A242" s="35"/>
      <c r="B242" s="12"/>
      <c r="C242" s="12"/>
      <c r="D242" s="10" t="s">
        <v>270</v>
      </c>
      <c r="E242" s="11">
        <v>0</v>
      </c>
      <c r="F242" s="11">
        <v>0</v>
      </c>
      <c r="G242" s="11">
        <f t="shared" si="63"/>
        <v>0</v>
      </c>
      <c r="H242" s="11">
        <v>0</v>
      </c>
      <c r="I242" s="11">
        <v>0</v>
      </c>
      <c r="J242" s="11">
        <f t="shared" si="57"/>
        <v>0</v>
      </c>
    </row>
    <row r="243" spans="1:12" ht="12.75" customHeight="1" x14ac:dyDescent="0.3">
      <c r="A243" s="35"/>
      <c r="B243" s="46" t="s">
        <v>25</v>
      </c>
      <c r="C243" s="46"/>
      <c r="D243" s="47"/>
      <c r="E243" s="13">
        <f>+E244+E245+E247+E248+E250</f>
        <v>51500.959999999999</v>
      </c>
      <c r="F243" s="13">
        <f>+F244+F245+F247+F248+F250</f>
        <v>0</v>
      </c>
      <c r="G243" s="13">
        <f t="shared" si="63"/>
        <v>51500.959999999999</v>
      </c>
      <c r="H243" s="13">
        <f t="shared" ref="H243:I243" si="67">+H244+H245+H247+H248+H250</f>
        <v>12875.24</v>
      </c>
      <c r="I243" s="13">
        <f t="shared" si="67"/>
        <v>12875.24</v>
      </c>
      <c r="J243" s="13">
        <f t="shared" si="57"/>
        <v>38625.72</v>
      </c>
    </row>
    <row r="244" spans="1:12" ht="12.75" customHeight="1" x14ac:dyDescent="0.3">
      <c r="A244" s="35"/>
      <c r="B244" s="12"/>
      <c r="C244" s="54" t="s">
        <v>149</v>
      </c>
      <c r="D244" s="26"/>
      <c r="E244" s="13">
        <v>0</v>
      </c>
      <c r="F244" s="13">
        <v>0</v>
      </c>
      <c r="G244" s="13">
        <f t="shared" si="63"/>
        <v>0</v>
      </c>
      <c r="H244" s="13">
        <v>0</v>
      </c>
      <c r="I244" s="13">
        <v>0</v>
      </c>
      <c r="J244" s="13">
        <f t="shared" si="57"/>
        <v>0</v>
      </c>
    </row>
    <row r="245" spans="1:12" ht="12.75" customHeight="1" x14ac:dyDescent="0.3">
      <c r="A245" s="35"/>
      <c r="B245" s="12"/>
      <c r="C245" s="54" t="s">
        <v>150</v>
      </c>
      <c r="D245" s="26"/>
      <c r="E245" s="13">
        <f>E246</f>
        <v>0</v>
      </c>
      <c r="F245" s="13">
        <f>F246</f>
        <v>0</v>
      </c>
      <c r="G245" s="13">
        <f t="shared" si="63"/>
        <v>0</v>
      </c>
      <c r="H245" s="13">
        <f t="shared" ref="H245:I245" si="68">H246</f>
        <v>0</v>
      </c>
      <c r="I245" s="13">
        <f t="shared" si="68"/>
        <v>0</v>
      </c>
      <c r="J245" s="13">
        <f t="shared" si="57"/>
        <v>0</v>
      </c>
    </row>
    <row r="246" spans="1:12" ht="12.75" customHeight="1" x14ac:dyDescent="0.3">
      <c r="A246" s="35"/>
      <c r="B246" s="12"/>
      <c r="C246" s="12"/>
      <c r="D246" s="10" t="s">
        <v>277</v>
      </c>
      <c r="E246" s="11">
        <v>0</v>
      </c>
      <c r="F246" s="11">
        <v>0</v>
      </c>
      <c r="G246" s="11">
        <f t="shared" si="63"/>
        <v>0</v>
      </c>
      <c r="H246" s="11">
        <v>0</v>
      </c>
      <c r="I246" s="11">
        <v>0</v>
      </c>
      <c r="J246" s="11">
        <f t="shared" si="57"/>
        <v>0</v>
      </c>
    </row>
    <row r="247" spans="1:12" ht="12.75" customHeight="1" x14ac:dyDescent="0.3">
      <c r="A247" s="35"/>
      <c r="B247" s="12"/>
      <c r="C247" s="54" t="s">
        <v>151</v>
      </c>
      <c r="D247" s="26"/>
      <c r="E247" s="13">
        <v>0</v>
      </c>
      <c r="F247" s="13">
        <v>0</v>
      </c>
      <c r="G247" s="13">
        <f t="shared" si="63"/>
        <v>0</v>
      </c>
      <c r="H247" s="13">
        <v>0</v>
      </c>
      <c r="I247" s="13">
        <v>0</v>
      </c>
      <c r="J247" s="13">
        <f t="shared" si="57"/>
        <v>0</v>
      </c>
    </row>
    <row r="248" spans="1:12" ht="12.75" customHeight="1" x14ac:dyDescent="0.3">
      <c r="A248" s="35"/>
      <c r="B248" s="12"/>
      <c r="C248" s="54" t="s">
        <v>152</v>
      </c>
      <c r="D248" s="26"/>
      <c r="E248" s="13">
        <f>+E249</f>
        <v>51500.959999999999</v>
      </c>
      <c r="F248" s="13">
        <f>+F249</f>
        <v>0</v>
      </c>
      <c r="G248" s="13">
        <f t="shared" si="63"/>
        <v>51500.959999999999</v>
      </c>
      <c r="H248" s="13">
        <f t="shared" ref="H248:I248" si="69">+H249</f>
        <v>12875.24</v>
      </c>
      <c r="I248" s="13">
        <f t="shared" si="69"/>
        <v>12875.24</v>
      </c>
      <c r="J248" s="13">
        <f t="shared" si="57"/>
        <v>38625.72</v>
      </c>
    </row>
    <row r="249" spans="1:12" ht="12.75" customHeight="1" x14ac:dyDescent="0.3">
      <c r="A249" s="35"/>
      <c r="B249" s="12"/>
      <c r="C249" s="12"/>
      <c r="D249" s="10" t="s">
        <v>235</v>
      </c>
      <c r="E249" s="11">
        <v>51500.959999999999</v>
      </c>
      <c r="F249" s="11">
        <v>0</v>
      </c>
      <c r="G249" s="11">
        <f t="shared" si="63"/>
        <v>51500.959999999999</v>
      </c>
      <c r="H249" s="11">
        <v>12875.24</v>
      </c>
      <c r="I249" s="11">
        <v>12875.24</v>
      </c>
      <c r="J249" s="11">
        <f t="shared" si="57"/>
        <v>38625.72</v>
      </c>
      <c r="K249" s="88">
        <f>1770.22+630+840+2617.19+1642.83+5375</f>
        <v>12875.24</v>
      </c>
      <c r="L249" s="88">
        <f>K249*4</f>
        <v>51500.959999999999</v>
      </c>
    </row>
    <row r="250" spans="1:12" ht="12.75" customHeight="1" x14ac:dyDescent="0.3">
      <c r="A250" s="35"/>
      <c r="B250" s="12"/>
      <c r="C250" s="54" t="s">
        <v>153</v>
      </c>
      <c r="D250" s="26"/>
      <c r="E250" s="13">
        <f>SUM(E251)</f>
        <v>0</v>
      </c>
      <c r="F250" s="13">
        <f>SUM(F251)</f>
        <v>0</v>
      </c>
      <c r="G250" s="13">
        <f t="shared" si="63"/>
        <v>0</v>
      </c>
      <c r="H250" s="13">
        <f>SUM(H251)</f>
        <v>0</v>
      </c>
      <c r="I250" s="13">
        <f>SUM(I251)</f>
        <v>0</v>
      </c>
      <c r="J250" s="13">
        <f t="shared" si="57"/>
        <v>0</v>
      </c>
    </row>
    <row r="251" spans="1:12" ht="12.75" customHeight="1" x14ac:dyDescent="0.3">
      <c r="A251" s="35"/>
      <c r="B251" s="12"/>
      <c r="C251" s="12"/>
      <c r="D251" s="10" t="s">
        <v>295</v>
      </c>
      <c r="E251" s="11">
        <v>0</v>
      </c>
      <c r="F251" s="11">
        <v>0</v>
      </c>
      <c r="G251" s="11">
        <f t="shared" si="63"/>
        <v>0</v>
      </c>
      <c r="H251" s="11">
        <v>0</v>
      </c>
      <c r="I251" s="11">
        <v>0</v>
      </c>
      <c r="J251" s="11">
        <f t="shared" si="57"/>
        <v>0</v>
      </c>
    </row>
    <row r="252" spans="1:12" ht="12.75" customHeight="1" x14ac:dyDescent="0.3">
      <c r="A252" s="35"/>
      <c r="B252" s="46" t="s">
        <v>220</v>
      </c>
      <c r="C252" s="46"/>
      <c r="D252" s="47"/>
      <c r="E252" s="13">
        <f>+E253+E255+E257</f>
        <v>739005.32</v>
      </c>
      <c r="F252" s="13">
        <f>+F253+F255+F257</f>
        <v>0</v>
      </c>
      <c r="G252" s="13">
        <f t="shared" si="63"/>
        <v>739005.32</v>
      </c>
      <c r="H252" s="13">
        <f>+H253+H255+H257</f>
        <v>407451.33</v>
      </c>
      <c r="I252" s="13">
        <f>+I253+I255+I257</f>
        <v>407451.33</v>
      </c>
      <c r="J252" s="13">
        <f t="shared" si="57"/>
        <v>331553.98999999993</v>
      </c>
    </row>
    <row r="253" spans="1:12" ht="12.75" customHeight="1" x14ac:dyDescent="0.3">
      <c r="A253" s="35"/>
      <c r="B253" s="12"/>
      <c r="C253" s="54" t="s">
        <v>323</v>
      </c>
      <c r="D253" s="26"/>
      <c r="E253" s="13">
        <f>+E254</f>
        <v>200000</v>
      </c>
      <c r="F253" s="13">
        <f>+F254</f>
        <v>0</v>
      </c>
      <c r="G253" s="13">
        <f t="shared" si="63"/>
        <v>200000</v>
      </c>
      <c r="H253" s="13">
        <f>+H254</f>
        <v>118900</v>
      </c>
      <c r="I253" s="13">
        <f>+I254</f>
        <v>118900</v>
      </c>
      <c r="J253" s="13">
        <f t="shared" si="57"/>
        <v>81100</v>
      </c>
    </row>
    <row r="254" spans="1:12" ht="12.75" customHeight="1" x14ac:dyDescent="0.3">
      <c r="A254" s="35"/>
      <c r="B254" s="12"/>
      <c r="C254" s="12"/>
      <c r="D254" s="10" t="s">
        <v>323</v>
      </c>
      <c r="E254" s="11">
        <v>200000</v>
      </c>
      <c r="F254" s="11">
        <v>0</v>
      </c>
      <c r="G254" s="11">
        <f t="shared" si="63"/>
        <v>200000</v>
      </c>
      <c r="H254" s="11">
        <v>118900</v>
      </c>
      <c r="I254" s="11">
        <v>118900</v>
      </c>
      <c r="J254" s="11">
        <f t="shared" si="57"/>
        <v>81100</v>
      </c>
      <c r="K254" s="88">
        <f>46400+72500</f>
        <v>118900</v>
      </c>
      <c r="L254" s="88">
        <f>K254*4</f>
        <v>475600</v>
      </c>
    </row>
    <row r="255" spans="1:12" ht="12.75" customHeight="1" x14ac:dyDescent="0.3">
      <c r="A255" s="35"/>
      <c r="B255" s="12"/>
      <c r="C255" s="54" t="s">
        <v>304</v>
      </c>
      <c r="D255" s="26"/>
      <c r="E255" s="13">
        <f>+E256</f>
        <v>500000</v>
      </c>
      <c r="F255" s="13">
        <f>+F256</f>
        <v>0</v>
      </c>
      <c r="G255" s="13">
        <f t="shared" si="63"/>
        <v>500000</v>
      </c>
      <c r="H255" s="13">
        <f>+H256</f>
        <v>278800</v>
      </c>
      <c r="I255" s="13">
        <f>+I256</f>
        <v>278800</v>
      </c>
      <c r="J255" s="13">
        <f t="shared" si="57"/>
        <v>221200</v>
      </c>
    </row>
    <row r="256" spans="1:12" ht="12.75" customHeight="1" x14ac:dyDescent="0.3">
      <c r="A256" s="35"/>
      <c r="B256" s="12"/>
      <c r="C256" s="12"/>
      <c r="D256" s="10" t="s">
        <v>278</v>
      </c>
      <c r="E256" s="11">
        <v>500000</v>
      </c>
      <c r="F256" s="11">
        <v>0</v>
      </c>
      <c r="G256" s="11">
        <f t="shared" si="63"/>
        <v>500000</v>
      </c>
      <c r="H256" s="11">
        <v>278800</v>
      </c>
      <c r="I256" s="11">
        <v>278800</v>
      </c>
      <c r="J256" s="11">
        <f t="shared" si="57"/>
        <v>221200</v>
      </c>
      <c r="K256" s="88">
        <f>182700+48000+48100</f>
        <v>278800</v>
      </c>
      <c r="L256" s="88">
        <f>K256*4</f>
        <v>1115200</v>
      </c>
    </row>
    <row r="257" spans="1:12" ht="12.75" customHeight="1" x14ac:dyDescent="0.3">
      <c r="A257" s="35"/>
      <c r="B257" s="12"/>
      <c r="C257" s="54" t="s">
        <v>221</v>
      </c>
      <c r="D257" s="26"/>
      <c r="E257" s="13">
        <f>+E258</f>
        <v>39005.32</v>
      </c>
      <c r="F257" s="13">
        <f>+F258</f>
        <v>0</v>
      </c>
      <c r="G257" s="13">
        <f t="shared" si="63"/>
        <v>39005.32</v>
      </c>
      <c r="H257" s="13">
        <f t="shared" ref="H257:I257" si="70">+H258</f>
        <v>9751.33</v>
      </c>
      <c r="I257" s="13">
        <f t="shared" si="70"/>
        <v>9751.33</v>
      </c>
      <c r="J257" s="13">
        <f t="shared" si="57"/>
        <v>29253.989999999998</v>
      </c>
    </row>
    <row r="258" spans="1:12" ht="12.75" customHeight="1" x14ac:dyDescent="0.3">
      <c r="A258" s="35"/>
      <c r="B258" s="12"/>
      <c r="C258" s="12"/>
      <c r="D258" s="10" t="s">
        <v>221</v>
      </c>
      <c r="E258" s="11">
        <v>39005.32</v>
      </c>
      <c r="F258" s="11">
        <v>0</v>
      </c>
      <c r="G258" s="11">
        <f t="shared" si="63"/>
        <v>39005.32</v>
      </c>
      <c r="H258" s="11">
        <v>9751.33</v>
      </c>
      <c r="I258" s="11">
        <v>9751.33</v>
      </c>
      <c r="J258" s="11">
        <f t="shared" si="57"/>
        <v>29253.989999999998</v>
      </c>
      <c r="K258" s="88">
        <f>9751.33</f>
        <v>9751.33</v>
      </c>
      <c r="L258" s="88">
        <f>K258*4</f>
        <v>39005.32</v>
      </c>
    </row>
    <row r="259" spans="1:12" ht="12.75" customHeight="1" x14ac:dyDescent="0.3">
      <c r="A259" s="35"/>
      <c r="B259" s="46" t="s">
        <v>26</v>
      </c>
      <c r="C259" s="46"/>
      <c r="D259" s="47"/>
      <c r="E259" s="13">
        <f>+E260+E261+E267+E268++E273+E274+E278</f>
        <v>23688</v>
      </c>
      <c r="F259" s="13">
        <f>+F260+F261+F267+F268++F273+F274+F278</f>
        <v>0</v>
      </c>
      <c r="G259" s="13">
        <f t="shared" si="63"/>
        <v>23688</v>
      </c>
      <c r="H259" s="13">
        <f>+H260+H261+H267+H268++H273+H274+H278</f>
        <v>5922</v>
      </c>
      <c r="I259" s="13">
        <f>+I260+I261+I267+I268++I273+I274+I278</f>
        <v>5922</v>
      </c>
      <c r="J259" s="13">
        <f t="shared" si="57"/>
        <v>17766</v>
      </c>
    </row>
    <row r="260" spans="1:12" ht="12.75" customHeight="1" x14ac:dyDescent="0.3">
      <c r="A260" s="35"/>
      <c r="B260" s="12"/>
      <c r="C260" s="54" t="s">
        <v>154</v>
      </c>
      <c r="D260" s="26"/>
      <c r="E260" s="13">
        <v>0</v>
      </c>
      <c r="F260" s="13">
        <v>0</v>
      </c>
      <c r="G260" s="13">
        <f t="shared" si="63"/>
        <v>0</v>
      </c>
      <c r="H260" s="13">
        <v>0</v>
      </c>
      <c r="I260" s="13">
        <v>0</v>
      </c>
      <c r="J260" s="13">
        <f t="shared" si="57"/>
        <v>0</v>
      </c>
    </row>
    <row r="261" spans="1:12" ht="12.75" customHeight="1" x14ac:dyDescent="0.3">
      <c r="A261" s="35"/>
      <c r="B261" s="12"/>
      <c r="C261" s="54" t="s">
        <v>155</v>
      </c>
      <c r="D261" s="26"/>
      <c r="E261" s="13">
        <f>SUM(E262:E266)</f>
        <v>23688</v>
      </c>
      <c r="F261" s="13">
        <f>SUM(F262:F266)</f>
        <v>0</v>
      </c>
      <c r="G261" s="13">
        <f t="shared" si="63"/>
        <v>23688</v>
      </c>
      <c r="H261" s="13">
        <f>SUM(H262:H266)</f>
        <v>5922</v>
      </c>
      <c r="I261" s="13">
        <f>SUM(I262:I266)</f>
        <v>5922</v>
      </c>
      <c r="J261" s="13">
        <f t="shared" si="57"/>
        <v>17766</v>
      </c>
    </row>
    <row r="262" spans="1:12" ht="12.75" customHeight="1" x14ac:dyDescent="0.3">
      <c r="A262" s="35"/>
      <c r="B262" s="12"/>
      <c r="C262" s="12"/>
      <c r="D262" s="10" t="s">
        <v>236</v>
      </c>
      <c r="E262" s="11">
        <v>0</v>
      </c>
      <c r="F262" s="11">
        <v>0</v>
      </c>
      <c r="G262" s="11">
        <f t="shared" si="63"/>
        <v>0</v>
      </c>
      <c r="H262" s="11">
        <v>0</v>
      </c>
      <c r="I262" s="11">
        <v>0</v>
      </c>
      <c r="J262" s="11">
        <f t="shared" si="57"/>
        <v>0</v>
      </c>
    </row>
    <row r="263" spans="1:12" ht="12.75" customHeight="1" x14ac:dyDescent="0.3">
      <c r="A263" s="35"/>
      <c r="B263" s="12"/>
      <c r="C263" s="12"/>
      <c r="D263" s="10" t="s">
        <v>271</v>
      </c>
      <c r="E263" s="11">
        <v>0</v>
      </c>
      <c r="F263" s="11">
        <v>0</v>
      </c>
      <c r="G263" s="11">
        <f t="shared" si="63"/>
        <v>0</v>
      </c>
      <c r="H263" s="11">
        <v>0</v>
      </c>
      <c r="I263" s="11">
        <v>0</v>
      </c>
      <c r="J263" s="11">
        <f t="shared" si="57"/>
        <v>0</v>
      </c>
    </row>
    <row r="264" spans="1:12" ht="12.75" customHeight="1" x14ac:dyDescent="0.3">
      <c r="A264" s="35"/>
      <c r="B264" s="12"/>
      <c r="C264" s="12"/>
      <c r="D264" s="10" t="s">
        <v>237</v>
      </c>
      <c r="E264" s="11">
        <v>0</v>
      </c>
      <c r="F264" s="11">
        <v>0</v>
      </c>
      <c r="G264" s="11">
        <f t="shared" si="63"/>
        <v>0</v>
      </c>
      <c r="H264" s="11">
        <v>0</v>
      </c>
      <c r="I264" s="11">
        <v>0</v>
      </c>
      <c r="J264" s="11">
        <f t="shared" si="57"/>
        <v>0</v>
      </c>
    </row>
    <row r="265" spans="1:12" ht="12.75" customHeight="1" x14ac:dyDescent="0.3">
      <c r="A265" s="35"/>
      <c r="B265" s="12"/>
      <c r="C265" s="12"/>
      <c r="D265" s="10" t="s">
        <v>293</v>
      </c>
      <c r="E265" s="11">
        <v>0</v>
      </c>
      <c r="F265" s="11">
        <v>0</v>
      </c>
      <c r="G265" s="11">
        <f t="shared" si="63"/>
        <v>0</v>
      </c>
      <c r="H265" s="11">
        <v>0</v>
      </c>
      <c r="I265" s="11">
        <v>0</v>
      </c>
      <c r="J265" s="11">
        <f t="shared" si="57"/>
        <v>0</v>
      </c>
    </row>
    <row r="266" spans="1:12" ht="12.75" customHeight="1" x14ac:dyDescent="0.3">
      <c r="A266" s="35"/>
      <c r="B266" s="12"/>
      <c r="C266" s="12"/>
      <c r="D266" s="10" t="s">
        <v>238</v>
      </c>
      <c r="E266" s="11">
        <v>23688</v>
      </c>
      <c r="F266" s="11">
        <v>0</v>
      </c>
      <c r="G266" s="11">
        <f t="shared" si="63"/>
        <v>23688</v>
      </c>
      <c r="H266" s="11">
        <v>5922</v>
      </c>
      <c r="I266" s="11">
        <v>5922</v>
      </c>
      <c r="J266" s="11">
        <f t="shared" si="57"/>
        <v>17766</v>
      </c>
      <c r="K266" s="88">
        <f>5922</f>
        <v>5922</v>
      </c>
      <c r="L266" s="88">
        <f>K266*4</f>
        <v>23688</v>
      </c>
    </row>
    <row r="267" spans="1:12" ht="12.75" customHeight="1" x14ac:dyDescent="0.3">
      <c r="A267" s="35"/>
      <c r="B267" s="12"/>
      <c r="C267" s="54" t="s">
        <v>156</v>
      </c>
      <c r="D267" s="26"/>
      <c r="E267" s="13">
        <v>0</v>
      </c>
      <c r="F267" s="13">
        <v>0</v>
      </c>
      <c r="G267" s="13">
        <f t="shared" si="63"/>
        <v>0</v>
      </c>
      <c r="H267" s="13">
        <v>0</v>
      </c>
      <c r="I267" s="13">
        <v>0</v>
      </c>
      <c r="J267" s="13">
        <f t="shared" si="57"/>
        <v>0</v>
      </c>
    </row>
    <row r="268" spans="1:12" ht="12.75" customHeight="1" x14ac:dyDescent="0.3">
      <c r="A268" s="35"/>
      <c r="B268" s="12"/>
      <c r="C268" s="54" t="s">
        <v>157</v>
      </c>
      <c r="D268" s="26"/>
      <c r="E268" s="13">
        <f>SUM(E269:E272)</f>
        <v>0</v>
      </c>
      <c r="F268" s="13">
        <f>SUM(F269:F272)</f>
        <v>0</v>
      </c>
      <c r="G268" s="13">
        <f t="shared" si="63"/>
        <v>0</v>
      </c>
      <c r="H268" s="13">
        <f>SUM(H269:H272)</f>
        <v>0</v>
      </c>
      <c r="I268" s="13">
        <f>SUM(I269:I272)</f>
        <v>0</v>
      </c>
      <c r="J268" s="13">
        <f t="shared" ref="J268:J342" si="71">G268-H268</f>
        <v>0</v>
      </c>
    </row>
    <row r="269" spans="1:12" ht="12.75" customHeight="1" x14ac:dyDescent="0.3">
      <c r="A269" s="35"/>
      <c r="B269" s="12"/>
      <c r="C269" s="12"/>
      <c r="D269" s="10" t="s">
        <v>157</v>
      </c>
      <c r="E269" s="11">
        <v>0</v>
      </c>
      <c r="F269" s="11">
        <v>0</v>
      </c>
      <c r="G269" s="11">
        <f t="shared" si="63"/>
        <v>0</v>
      </c>
      <c r="H269" s="11">
        <v>0</v>
      </c>
      <c r="I269" s="11">
        <v>0</v>
      </c>
      <c r="J269" s="11">
        <f t="shared" si="71"/>
        <v>0</v>
      </c>
    </row>
    <row r="270" spans="1:12" ht="12.75" customHeight="1" x14ac:dyDescent="0.3">
      <c r="A270" s="35"/>
      <c r="B270" s="12"/>
      <c r="C270" s="12"/>
      <c r="D270" s="10" t="s">
        <v>239</v>
      </c>
      <c r="E270" s="11">
        <v>0</v>
      </c>
      <c r="F270" s="11">
        <v>0</v>
      </c>
      <c r="G270" s="11">
        <f t="shared" si="63"/>
        <v>0</v>
      </c>
      <c r="H270" s="11">
        <v>0</v>
      </c>
      <c r="I270" s="11">
        <v>0</v>
      </c>
      <c r="J270" s="11">
        <f t="shared" si="71"/>
        <v>0</v>
      </c>
    </row>
    <row r="271" spans="1:12" ht="12.75" customHeight="1" x14ac:dyDescent="0.3">
      <c r="A271" s="35"/>
      <c r="B271" s="12"/>
      <c r="C271" s="12"/>
      <c r="D271" s="10" t="s">
        <v>240</v>
      </c>
      <c r="E271" s="11">
        <v>0</v>
      </c>
      <c r="F271" s="11">
        <v>0</v>
      </c>
      <c r="G271" s="11">
        <f t="shared" si="63"/>
        <v>0</v>
      </c>
      <c r="H271" s="11">
        <v>0</v>
      </c>
      <c r="I271" s="11">
        <v>0</v>
      </c>
      <c r="J271" s="11">
        <f t="shared" si="71"/>
        <v>0</v>
      </c>
    </row>
    <row r="272" spans="1:12" ht="12.75" customHeight="1" x14ac:dyDescent="0.3">
      <c r="A272" s="35"/>
      <c r="B272" s="12"/>
      <c r="C272" s="12"/>
      <c r="D272" s="10" t="s">
        <v>272</v>
      </c>
      <c r="E272" s="11">
        <v>0</v>
      </c>
      <c r="F272" s="11">
        <v>0</v>
      </c>
      <c r="G272" s="11">
        <f t="shared" si="63"/>
        <v>0</v>
      </c>
      <c r="H272" s="11">
        <v>0</v>
      </c>
      <c r="I272" s="11">
        <v>0</v>
      </c>
      <c r="J272" s="11">
        <f t="shared" si="71"/>
        <v>0</v>
      </c>
    </row>
    <row r="273" spans="1:10" ht="12.75" customHeight="1" x14ac:dyDescent="0.3">
      <c r="A273" s="35"/>
      <c r="B273" s="12"/>
      <c r="C273" s="54" t="s">
        <v>158</v>
      </c>
      <c r="D273" s="26"/>
      <c r="E273" s="13">
        <v>0</v>
      </c>
      <c r="F273" s="13">
        <v>0</v>
      </c>
      <c r="G273" s="13">
        <f t="shared" si="63"/>
        <v>0</v>
      </c>
      <c r="H273" s="13">
        <v>0</v>
      </c>
      <c r="I273" s="13">
        <v>0</v>
      </c>
      <c r="J273" s="13">
        <f t="shared" si="71"/>
        <v>0</v>
      </c>
    </row>
    <row r="274" spans="1:10" ht="25.5" customHeight="1" x14ac:dyDescent="0.3">
      <c r="A274" s="35"/>
      <c r="B274" s="12"/>
      <c r="C274" s="102" t="s">
        <v>159</v>
      </c>
      <c r="D274" s="103"/>
      <c r="E274" s="13">
        <f>SUM(E275:E277)</f>
        <v>0</v>
      </c>
      <c r="F274" s="13">
        <f>SUM(F275:F277)</f>
        <v>0</v>
      </c>
      <c r="G274" s="13">
        <f t="shared" si="63"/>
        <v>0</v>
      </c>
      <c r="H274" s="13">
        <f t="shared" ref="H274:I274" si="72">SUM(H275:H277)</f>
        <v>0</v>
      </c>
      <c r="I274" s="13">
        <f t="shared" si="72"/>
        <v>0</v>
      </c>
      <c r="J274" s="13">
        <f t="shared" si="71"/>
        <v>0</v>
      </c>
    </row>
    <row r="275" spans="1:10" x14ac:dyDescent="0.3">
      <c r="A275" s="35"/>
      <c r="B275" s="12"/>
      <c r="C275" s="12"/>
      <c r="D275" s="10" t="s">
        <v>241</v>
      </c>
      <c r="E275" s="11">
        <v>0</v>
      </c>
      <c r="F275" s="11">
        <v>0</v>
      </c>
      <c r="G275" s="11">
        <f t="shared" si="63"/>
        <v>0</v>
      </c>
      <c r="H275" s="11">
        <v>0</v>
      </c>
      <c r="I275" s="11">
        <v>0</v>
      </c>
      <c r="J275" s="11">
        <f t="shared" si="71"/>
        <v>0</v>
      </c>
    </row>
    <row r="276" spans="1:10" x14ac:dyDescent="0.3">
      <c r="A276" s="35"/>
      <c r="B276" s="12"/>
      <c r="C276" s="12"/>
      <c r="D276" s="10" t="s">
        <v>291</v>
      </c>
      <c r="E276" s="11">
        <v>0</v>
      </c>
      <c r="F276" s="11">
        <v>0</v>
      </c>
      <c r="G276" s="11">
        <f t="shared" si="63"/>
        <v>0</v>
      </c>
      <c r="H276" s="11">
        <v>0</v>
      </c>
      <c r="I276" s="11">
        <v>0</v>
      </c>
      <c r="J276" s="11">
        <f t="shared" si="71"/>
        <v>0</v>
      </c>
    </row>
    <row r="277" spans="1:10" x14ac:dyDescent="0.3">
      <c r="A277" s="35"/>
      <c r="B277" s="12"/>
      <c r="C277" s="12"/>
      <c r="D277" s="10" t="s">
        <v>290</v>
      </c>
      <c r="E277" s="11">
        <v>0</v>
      </c>
      <c r="F277" s="11">
        <v>0</v>
      </c>
      <c r="G277" s="11">
        <f t="shared" si="63"/>
        <v>0</v>
      </c>
      <c r="H277" s="11">
        <v>0</v>
      </c>
      <c r="I277" s="11">
        <v>0</v>
      </c>
      <c r="J277" s="11">
        <f t="shared" si="71"/>
        <v>0</v>
      </c>
    </row>
    <row r="278" spans="1:10" ht="12.75" customHeight="1" x14ac:dyDescent="0.3">
      <c r="A278" s="35"/>
      <c r="B278" s="12"/>
      <c r="C278" s="54" t="s">
        <v>160</v>
      </c>
      <c r="D278" s="26"/>
      <c r="E278" s="13">
        <f>SUM(E279:E283)</f>
        <v>0</v>
      </c>
      <c r="F278" s="13">
        <f>SUM(F279:F283)</f>
        <v>0</v>
      </c>
      <c r="G278" s="13">
        <f t="shared" si="63"/>
        <v>0</v>
      </c>
      <c r="H278" s="13">
        <f t="shared" ref="H278:I278" si="73">SUM(H279:H283)</f>
        <v>0</v>
      </c>
      <c r="I278" s="13">
        <f t="shared" si="73"/>
        <v>0</v>
      </c>
      <c r="J278" s="13">
        <f t="shared" si="71"/>
        <v>0</v>
      </c>
    </row>
    <row r="279" spans="1:10" ht="12.75" customHeight="1" x14ac:dyDescent="0.3">
      <c r="A279" s="35"/>
      <c r="B279" s="12"/>
      <c r="C279" s="12"/>
      <c r="D279" s="10" t="s">
        <v>242</v>
      </c>
      <c r="E279" s="11">
        <v>0</v>
      </c>
      <c r="F279" s="11">
        <v>0</v>
      </c>
      <c r="G279" s="11">
        <f t="shared" si="63"/>
        <v>0</v>
      </c>
      <c r="H279" s="11">
        <v>0</v>
      </c>
      <c r="I279" s="11">
        <v>0</v>
      </c>
      <c r="J279" s="11">
        <f t="shared" si="71"/>
        <v>0</v>
      </c>
    </row>
    <row r="280" spans="1:10" ht="12.75" customHeight="1" x14ac:dyDescent="0.3">
      <c r="A280" s="35"/>
      <c r="B280" s="12"/>
      <c r="C280" s="12"/>
      <c r="D280" s="10" t="s">
        <v>243</v>
      </c>
      <c r="E280" s="11">
        <v>0</v>
      </c>
      <c r="F280" s="11">
        <v>0</v>
      </c>
      <c r="G280" s="11">
        <f t="shared" si="63"/>
        <v>0</v>
      </c>
      <c r="H280" s="11">
        <v>0</v>
      </c>
      <c r="I280" s="11">
        <v>0</v>
      </c>
      <c r="J280" s="11">
        <f t="shared" si="71"/>
        <v>0</v>
      </c>
    </row>
    <row r="281" spans="1:10" ht="12.75" customHeight="1" x14ac:dyDescent="0.3">
      <c r="A281" s="35"/>
      <c r="B281" s="12"/>
      <c r="C281" s="12"/>
      <c r="D281" s="10" t="s">
        <v>244</v>
      </c>
      <c r="E281" s="11">
        <v>0</v>
      </c>
      <c r="F281" s="11">
        <v>0</v>
      </c>
      <c r="G281" s="11">
        <f t="shared" si="63"/>
        <v>0</v>
      </c>
      <c r="H281" s="11">
        <v>0</v>
      </c>
      <c r="I281" s="11">
        <v>0</v>
      </c>
      <c r="J281" s="11">
        <f t="shared" si="71"/>
        <v>0</v>
      </c>
    </row>
    <row r="282" spans="1:10" ht="12.75" customHeight="1" x14ac:dyDescent="0.3">
      <c r="A282" s="35"/>
      <c r="B282" s="12"/>
      <c r="C282" s="12"/>
      <c r="D282" s="10" t="s">
        <v>282</v>
      </c>
      <c r="E282" s="11">
        <v>0</v>
      </c>
      <c r="F282" s="11">
        <v>0</v>
      </c>
      <c r="G282" s="11">
        <f t="shared" si="63"/>
        <v>0</v>
      </c>
      <c r="H282" s="11">
        <v>0</v>
      </c>
      <c r="I282" s="11">
        <v>0</v>
      </c>
      <c r="J282" s="11">
        <f t="shared" si="71"/>
        <v>0</v>
      </c>
    </row>
    <row r="283" spans="1:10" ht="12.75" customHeight="1" x14ac:dyDescent="0.3">
      <c r="A283" s="35"/>
      <c r="B283" s="12"/>
      <c r="C283" s="12"/>
      <c r="D283" s="10" t="s">
        <v>283</v>
      </c>
      <c r="E283" s="11">
        <v>0</v>
      </c>
      <c r="F283" s="11">
        <v>0</v>
      </c>
      <c r="G283" s="11">
        <f t="shared" si="63"/>
        <v>0</v>
      </c>
      <c r="H283" s="11">
        <v>0</v>
      </c>
      <c r="I283" s="11">
        <v>0</v>
      </c>
      <c r="J283" s="11">
        <f t="shared" si="71"/>
        <v>0</v>
      </c>
    </row>
    <row r="284" spans="1:10" ht="12.75" customHeight="1" x14ac:dyDescent="0.3">
      <c r="A284" s="45" t="s">
        <v>27</v>
      </c>
      <c r="B284" s="46"/>
      <c r="C284" s="46"/>
      <c r="D284" s="47"/>
      <c r="E284" s="13">
        <f>SUM(E285+E290+E303+E306)</f>
        <v>393040</v>
      </c>
      <c r="F284" s="13">
        <f>SUM(F285+F290+F303+F306)</f>
        <v>0</v>
      </c>
      <c r="G284" s="13">
        <f t="shared" si="63"/>
        <v>393040</v>
      </c>
      <c r="H284" s="13">
        <f>SUM(H285+H290+H303+H306)</f>
        <v>128104.17</v>
      </c>
      <c r="I284" s="13">
        <f>SUM(I285+I290+I303+I306)</f>
        <v>128104.17</v>
      </c>
      <c r="J284" s="13">
        <f t="shared" si="71"/>
        <v>264935.83</v>
      </c>
    </row>
    <row r="285" spans="1:10" ht="12.75" customHeight="1" x14ac:dyDescent="0.3">
      <c r="A285" s="35"/>
      <c r="B285" s="46" t="s">
        <v>28</v>
      </c>
      <c r="C285" s="46"/>
      <c r="D285" s="47"/>
      <c r="E285" s="13">
        <f>SUM(E286:E289)</f>
        <v>0</v>
      </c>
      <c r="F285" s="13">
        <f>SUM(F286:F289)</f>
        <v>0</v>
      </c>
      <c r="G285" s="13">
        <f t="shared" si="63"/>
        <v>0</v>
      </c>
      <c r="H285" s="13">
        <f t="shared" ref="H285:I285" si="74">SUM(H286:H289)</f>
        <v>0</v>
      </c>
      <c r="I285" s="13">
        <f t="shared" si="74"/>
        <v>0</v>
      </c>
      <c r="J285" s="13">
        <f t="shared" si="71"/>
        <v>0</v>
      </c>
    </row>
    <row r="286" spans="1:10" ht="12.75" customHeight="1" x14ac:dyDescent="0.3">
      <c r="A286" s="35"/>
      <c r="B286" s="12"/>
      <c r="C286" s="54" t="s">
        <v>161</v>
      </c>
      <c r="D286" s="26"/>
      <c r="E286" s="13">
        <v>0</v>
      </c>
      <c r="F286" s="13">
        <v>0</v>
      </c>
      <c r="G286" s="13">
        <f t="shared" si="63"/>
        <v>0</v>
      </c>
      <c r="H286" s="13">
        <v>0</v>
      </c>
      <c r="I286" s="13">
        <v>0</v>
      </c>
      <c r="J286" s="13">
        <f t="shared" si="71"/>
        <v>0</v>
      </c>
    </row>
    <row r="287" spans="1:10" ht="12.75" customHeight="1" x14ac:dyDescent="0.3">
      <c r="A287" s="35"/>
      <c r="B287" s="12"/>
      <c r="C287" s="54" t="s">
        <v>162</v>
      </c>
      <c r="D287" s="26"/>
      <c r="E287" s="13">
        <v>0</v>
      </c>
      <c r="F287" s="13">
        <v>0</v>
      </c>
      <c r="G287" s="13">
        <f t="shared" si="63"/>
        <v>0</v>
      </c>
      <c r="H287" s="13">
        <v>0</v>
      </c>
      <c r="I287" s="13">
        <v>0</v>
      </c>
      <c r="J287" s="13">
        <f t="shared" si="71"/>
        <v>0</v>
      </c>
    </row>
    <row r="288" spans="1:10" ht="12.75" customHeight="1" x14ac:dyDescent="0.3">
      <c r="A288" s="35"/>
      <c r="B288" s="12"/>
      <c r="C288" s="54" t="s">
        <v>163</v>
      </c>
      <c r="D288" s="26"/>
      <c r="E288" s="13">
        <v>0</v>
      </c>
      <c r="F288" s="13">
        <v>0</v>
      </c>
      <c r="G288" s="13">
        <f t="shared" si="63"/>
        <v>0</v>
      </c>
      <c r="H288" s="13">
        <v>0</v>
      </c>
      <c r="I288" s="13">
        <v>0</v>
      </c>
      <c r="J288" s="13">
        <f t="shared" si="71"/>
        <v>0</v>
      </c>
    </row>
    <row r="289" spans="1:12" ht="12.75" customHeight="1" x14ac:dyDescent="0.3">
      <c r="A289" s="35"/>
      <c r="B289" s="12"/>
      <c r="C289" s="54" t="s">
        <v>164</v>
      </c>
      <c r="D289" s="26"/>
      <c r="E289" s="13">
        <v>0</v>
      </c>
      <c r="F289" s="13">
        <v>0</v>
      </c>
      <c r="G289" s="13">
        <f t="shared" ref="G289:G371" si="75">E289+F289</f>
        <v>0</v>
      </c>
      <c r="H289" s="13">
        <v>0</v>
      </c>
      <c r="I289" s="13">
        <v>0</v>
      </c>
      <c r="J289" s="13">
        <f t="shared" si="71"/>
        <v>0</v>
      </c>
    </row>
    <row r="290" spans="1:12" ht="12.75" customHeight="1" x14ac:dyDescent="0.3">
      <c r="A290" s="35"/>
      <c r="B290" s="46" t="s">
        <v>29</v>
      </c>
      <c r="C290" s="46"/>
      <c r="D290" s="47"/>
      <c r="E290" s="13">
        <f>+E291+E297+E298+E300+E301+E302</f>
        <v>393040</v>
      </c>
      <c r="F290" s="13">
        <f>+F291+F297+F298+F300+F301+F302</f>
        <v>0</v>
      </c>
      <c r="G290" s="13">
        <f t="shared" si="75"/>
        <v>393040</v>
      </c>
      <c r="H290" s="13">
        <f>+H291+H297+H298+H300+H301+H302</f>
        <v>128104.17</v>
      </c>
      <c r="I290" s="13">
        <f>+I291+I297+I298+I300+I301+I302</f>
        <v>128104.17</v>
      </c>
      <c r="J290" s="13">
        <f t="shared" si="71"/>
        <v>264935.83</v>
      </c>
    </row>
    <row r="291" spans="1:12" ht="12.75" customHeight="1" x14ac:dyDescent="0.3">
      <c r="A291" s="35"/>
      <c r="B291" s="12"/>
      <c r="C291" s="54" t="s">
        <v>165</v>
      </c>
      <c r="D291" s="26"/>
      <c r="E291" s="13">
        <f>SUM(E292:E296)</f>
        <v>365040</v>
      </c>
      <c r="F291" s="13">
        <f>SUM(F292:F296)</f>
        <v>0</v>
      </c>
      <c r="G291" s="13">
        <f t="shared" si="75"/>
        <v>365040</v>
      </c>
      <c r="H291" s="13">
        <f>SUM(H292:H296)</f>
        <v>121104.17</v>
      </c>
      <c r="I291" s="13">
        <f>SUM(I292:I296)</f>
        <v>121104.17</v>
      </c>
      <c r="J291" s="13">
        <f t="shared" si="71"/>
        <v>243935.83000000002</v>
      </c>
    </row>
    <row r="292" spans="1:12" ht="12.75" customHeight="1" x14ac:dyDescent="0.3">
      <c r="A292" s="35"/>
      <c r="B292" s="12"/>
      <c r="C292" s="12"/>
      <c r="D292" s="10" t="s">
        <v>386</v>
      </c>
      <c r="E292" s="11">
        <v>200000</v>
      </c>
      <c r="F292" s="11">
        <v>0</v>
      </c>
      <c r="G292" s="11">
        <f t="shared" si="75"/>
        <v>200000</v>
      </c>
      <c r="H292" s="11">
        <v>64844.17</v>
      </c>
      <c r="I292" s="11">
        <v>64844.17</v>
      </c>
      <c r="J292" s="11">
        <f t="shared" si="71"/>
        <v>135155.83000000002</v>
      </c>
      <c r="K292" s="88">
        <f>10000+24700+464.01+2480.16+5200+10000+12000</f>
        <v>64844.17</v>
      </c>
      <c r="L292" s="88">
        <f>K292*4</f>
        <v>259376.68</v>
      </c>
    </row>
    <row r="293" spans="1:12" ht="12.75" customHeight="1" x14ac:dyDescent="0.3">
      <c r="A293" s="35"/>
      <c r="B293" s="12"/>
      <c r="C293" s="12"/>
      <c r="D293" s="10" t="s">
        <v>245</v>
      </c>
      <c r="E293" s="11">
        <v>65040</v>
      </c>
      <c r="F293" s="11">
        <v>0</v>
      </c>
      <c r="G293" s="11">
        <f t="shared" si="75"/>
        <v>65040</v>
      </c>
      <c r="H293" s="11">
        <v>16260</v>
      </c>
      <c r="I293" s="11">
        <v>16260</v>
      </c>
      <c r="J293" s="11">
        <f t="shared" si="71"/>
        <v>48780</v>
      </c>
      <c r="K293" s="88">
        <f>16260</f>
        <v>16260</v>
      </c>
      <c r="L293" s="88">
        <f>K293*4</f>
        <v>65040</v>
      </c>
    </row>
    <row r="294" spans="1:12" x14ac:dyDescent="0.3">
      <c r="A294" s="35"/>
      <c r="B294" s="12"/>
      <c r="C294" s="12"/>
      <c r="D294" s="10" t="s">
        <v>273</v>
      </c>
      <c r="E294" s="11">
        <v>100000</v>
      </c>
      <c r="F294" s="11">
        <v>0</v>
      </c>
      <c r="G294" s="11">
        <f t="shared" si="75"/>
        <v>100000</v>
      </c>
      <c r="H294" s="11">
        <v>40000</v>
      </c>
      <c r="I294" s="11">
        <v>40000</v>
      </c>
      <c r="J294" s="11">
        <f t="shared" si="71"/>
        <v>60000</v>
      </c>
      <c r="K294" s="88">
        <f>40000</f>
        <v>40000</v>
      </c>
      <c r="L294" s="88">
        <f>K294*4</f>
        <v>160000</v>
      </c>
    </row>
    <row r="295" spans="1:12" ht="12.75" customHeight="1" x14ac:dyDescent="0.3">
      <c r="A295" s="35"/>
      <c r="B295" s="12"/>
      <c r="C295" s="12"/>
      <c r="D295" s="10" t="s">
        <v>324</v>
      </c>
      <c r="E295" s="11">
        <v>0</v>
      </c>
      <c r="F295" s="11">
        <v>0</v>
      </c>
      <c r="G295" s="11">
        <f>E295+F295</f>
        <v>0</v>
      </c>
      <c r="H295" s="11">
        <v>0</v>
      </c>
      <c r="I295" s="11">
        <v>0</v>
      </c>
      <c r="J295" s="11">
        <f>G295-H295</f>
        <v>0</v>
      </c>
    </row>
    <row r="296" spans="1:12" ht="12.75" customHeight="1" x14ac:dyDescent="0.3">
      <c r="A296" s="35"/>
      <c r="B296" s="12"/>
      <c r="C296" s="12"/>
      <c r="D296" s="10" t="s">
        <v>272</v>
      </c>
      <c r="E296" s="11">
        <v>0</v>
      </c>
      <c r="F296" s="11">
        <v>0</v>
      </c>
      <c r="G296" s="11">
        <f t="shared" si="75"/>
        <v>0</v>
      </c>
      <c r="H296" s="11">
        <v>0</v>
      </c>
      <c r="I296" s="11">
        <v>0</v>
      </c>
      <c r="J296" s="11">
        <f t="shared" si="71"/>
        <v>0</v>
      </c>
    </row>
    <row r="297" spans="1:12" ht="12.75" customHeight="1" x14ac:dyDescent="0.3">
      <c r="A297" s="35"/>
      <c r="B297" s="12"/>
      <c r="C297" s="54" t="s">
        <v>166</v>
      </c>
      <c r="D297" s="26"/>
      <c r="E297" s="13">
        <v>0</v>
      </c>
      <c r="F297" s="13">
        <v>0</v>
      </c>
      <c r="G297" s="13">
        <f t="shared" si="75"/>
        <v>0</v>
      </c>
      <c r="H297" s="13">
        <v>0</v>
      </c>
      <c r="I297" s="13">
        <v>0</v>
      </c>
      <c r="J297" s="13">
        <f t="shared" si="71"/>
        <v>0</v>
      </c>
    </row>
    <row r="298" spans="1:12" ht="12.75" customHeight="1" x14ac:dyDescent="0.3">
      <c r="A298" s="35"/>
      <c r="B298" s="12"/>
      <c r="C298" s="54" t="s">
        <v>167</v>
      </c>
      <c r="D298" s="26"/>
      <c r="E298" s="13">
        <f>+E299</f>
        <v>28000</v>
      </c>
      <c r="F298" s="13">
        <f>+F299</f>
        <v>0</v>
      </c>
      <c r="G298" s="13">
        <f t="shared" si="75"/>
        <v>28000</v>
      </c>
      <c r="H298" s="13">
        <f t="shared" ref="H298:I298" si="76">+H299</f>
        <v>7000</v>
      </c>
      <c r="I298" s="13">
        <f t="shared" si="76"/>
        <v>7000</v>
      </c>
      <c r="J298" s="13">
        <f t="shared" si="71"/>
        <v>21000</v>
      </c>
    </row>
    <row r="299" spans="1:12" ht="12.75" customHeight="1" x14ac:dyDescent="0.3">
      <c r="A299" s="35"/>
      <c r="B299" s="12"/>
      <c r="C299" s="12"/>
      <c r="D299" s="10" t="s">
        <v>167</v>
      </c>
      <c r="E299" s="11">
        <v>28000</v>
      </c>
      <c r="F299" s="11">
        <v>0</v>
      </c>
      <c r="G299" s="11">
        <f t="shared" si="75"/>
        <v>28000</v>
      </c>
      <c r="H299" s="11">
        <v>7000</v>
      </c>
      <c r="I299" s="11">
        <v>7000</v>
      </c>
      <c r="J299" s="11">
        <f t="shared" si="71"/>
        <v>21000</v>
      </c>
      <c r="K299" s="88">
        <f>7000</f>
        <v>7000</v>
      </c>
      <c r="L299" s="88">
        <f>K299*4</f>
        <v>28000</v>
      </c>
    </row>
    <row r="300" spans="1:12" ht="12.75" customHeight="1" x14ac:dyDescent="0.3">
      <c r="A300" s="35"/>
      <c r="B300" s="12"/>
      <c r="C300" s="54" t="s">
        <v>168</v>
      </c>
      <c r="D300" s="26"/>
      <c r="E300" s="13">
        <v>0</v>
      </c>
      <c r="F300" s="13">
        <v>0</v>
      </c>
      <c r="G300" s="13">
        <f t="shared" si="75"/>
        <v>0</v>
      </c>
      <c r="H300" s="13">
        <v>0</v>
      </c>
      <c r="I300" s="13">
        <v>0</v>
      </c>
      <c r="J300" s="13">
        <f t="shared" si="71"/>
        <v>0</v>
      </c>
    </row>
    <row r="301" spans="1:12" ht="12.75" customHeight="1" x14ac:dyDescent="0.3">
      <c r="A301" s="35"/>
      <c r="B301" s="12"/>
      <c r="C301" s="54" t="s">
        <v>169</v>
      </c>
      <c r="D301" s="26"/>
      <c r="E301" s="13">
        <v>0</v>
      </c>
      <c r="F301" s="13">
        <v>0</v>
      </c>
      <c r="G301" s="13">
        <f t="shared" si="75"/>
        <v>0</v>
      </c>
      <c r="H301" s="13">
        <v>0</v>
      </c>
      <c r="I301" s="13">
        <v>0</v>
      </c>
      <c r="J301" s="13">
        <f t="shared" si="71"/>
        <v>0</v>
      </c>
    </row>
    <row r="302" spans="1:12" ht="12.75" customHeight="1" x14ac:dyDescent="0.3">
      <c r="A302" s="35"/>
      <c r="B302" s="12"/>
      <c r="C302" s="54" t="s">
        <v>170</v>
      </c>
      <c r="D302" s="26"/>
      <c r="E302" s="13">
        <v>0</v>
      </c>
      <c r="F302" s="13">
        <v>0</v>
      </c>
      <c r="G302" s="13">
        <f t="shared" si="75"/>
        <v>0</v>
      </c>
      <c r="H302" s="13">
        <v>0</v>
      </c>
      <c r="I302" s="13">
        <v>0</v>
      </c>
      <c r="J302" s="13">
        <f t="shared" si="71"/>
        <v>0</v>
      </c>
    </row>
    <row r="303" spans="1:12" ht="12.75" customHeight="1" x14ac:dyDescent="0.3">
      <c r="A303" s="35"/>
      <c r="B303" s="46" t="s">
        <v>30</v>
      </c>
      <c r="C303" s="46"/>
      <c r="D303" s="47"/>
      <c r="E303" s="13">
        <f>SUM(E304:E305)</f>
        <v>0</v>
      </c>
      <c r="F303" s="13">
        <f>SUM(F304:F305)</f>
        <v>0</v>
      </c>
      <c r="G303" s="13">
        <f t="shared" si="75"/>
        <v>0</v>
      </c>
      <c r="H303" s="13">
        <f t="shared" ref="H303:I303" si="77">SUM(H304:H305)</f>
        <v>0</v>
      </c>
      <c r="I303" s="13">
        <f t="shared" si="77"/>
        <v>0</v>
      </c>
      <c r="J303" s="13">
        <f t="shared" si="71"/>
        <v>0</v>
      </c>
    </row>
    <row r="304" spans="1:12" ht="12.75" customHeight="1" x14ac:dyDescent="0.3">
      <c r="A304" s="35"/>
      <c r="B304" s="12"/>
      <c r="C304" s="54" t="s">
        <v>171</v>
      </c>
      <c r="D304" s="26"/>
      <c r="E304" s="13">
        <v>0</v>
      </c>
      <c r="F304" s="13">
        <v>0</v>
      </c>
      <c r="G304" s="13">
        <f t="shared" si="75"/>
        <v>0</v>
      </c>
      <c r="H304" s="13">
        <v>0</v>
      </c>
      <c r="I304" s="13">
        <v>0</v>
      </c>
      <c r="J304" s="13">
        <f t="shared" si="71"/>
        <v>0</v>
      </c>
    </row>
    <row r="305" spans="1:12" ht="12.75" customHeight="1" x14ac:dyDescent="0.3">
      <c r="A305" s="35"/>
      <c r="B305" s="12"/>
      <c r="C305" s="54" t="s">
        <v>172</v>
      </c>
      <c r="D305" s="26"/>
      <c r="E305" s="13">
        <v>0</v>
      </c>
      <c r="F305" s="13">
        <v>0</v>
      </c>
      <c r="G305" s="13">
        <f t="shared" si="75"/>
        <v>0</v>
      </c>
      <c r="H305" s="13">
        <v>0</v>
      </c>
      <c r="I305" s="13">
        <v>0</v>
      </c>
      <c r="J305" s="13">
        <f t="shared" si="71"/>
        <v>0</v>
      </c>
    </row>
    <row r="306" spans="1:12" ht="12.75" customHeight="1" x14ac:dyDescent="0.3">
      <c r="A306" s="35"/>
      <c r="B306" s="46" t="s">
        <v>31</v>
      </c>
      <c r="C306" s="46"/>
      <c r="D306" s="47"/>
      <c r="E306" s="13">
        <f>SUM(E307)</f>
        <v>0</v>
      </c>
      <c r="F306" s="13">
        <f>SUM(F307)</f>
        <v>0</v>
      </c>
      <c r="G306" s="13">
        <f t="shared" si="75"/>
        <v>0</v>
      </c>
      <c r="H306" s="13">
        <f t="shared" ref="H306:I306" si="78">SUM(H307)</f>
        <v>0</v>
      </c>
      <c r="I306" s="13">
        <f t="shared" si="78"/>
        <v>0</v>
      </c>
      <c r="J306" s="13">
        <f t="shared" si="71"/>
        <v>0</v>
      </c>
    </row>
    <row r="307" spans="1:12" ht="12.75" customHeight="1" x14ac:dyDescent="0.3">
      <c r="A307" s="35"/>
      <c r="B307" s="19"/>
      <c r="C307" s="56" t="s">
        <v>173</v>
      </c>
      <c r="D307" s="26"/>
      <c r="E307" s="13">
        <v>0</v>
      </c>
      <c r="F307" s="13">
        <v>0</v>
      </c>
      <c r="G307" s="13">
        <f t="shared" si="75"/>
        <v>0</v>
      </c>
      <c r="H307" s="13">
        <v>0</v>
      </c>
      <c r="I307" s="13">
        <v>0</v>
      </c>
      <c r="J307" s="13">
        <f t="shared" si="71"/>
        <v>0</v>
      </c>
    </row>
    <row r="308" spans="1:12" ht="12.75" customHeight="1" x14ac:dyDescent="0.3">
      <c r="A308" s="45" t="s">
        <v>32</v>
      </c>
      <c r="B308" s="46"/>
      <c r="C308" s="46"/>
      <c r="D308" s="47"/>
      <c r="E308" s="13">
        <f>SUM(E309+E320+E329+E335+E338+E353+E359+E326)</f>
        <v>295000</v>
      </c>
      <c r="F308" s="13">
        <f>SUM(F309+F320+F329+F335+F338+F353+F359+F326)</f>
        <v>0</v>
      </c>
      <c r="G308" s="13">
        <f t="shared" si="75"/>
        <v>295000</v>
      </c>
      <c r="H308" s="13">
        <f>SUM(H309+H320+H329+H335+H338+H353+H359+H326)</f>
        <v>295000</v>
      </c>
      <c r="I308" s="13">
        <f>SUM(I309+I320+I329+I335+I338+I353+I359+I326)</f>
        <v>295000</v>
      </c>
      <c r="J308" s="13">
        <f>G308-H308</f>
        <v>0</v>
      </c>
    </row>
    <row r="309" spans="1:12" ht="12.75" customHeight="1" x14ac:dyDescent="0.3">
      <c r="A309" s="35"/>
      <c r="B309" s="46" t="s">
        <v>33</v>
      </c>
      <c r="C309" s="46"/>
      <c r="D309" s="47"/>
      <c r="E309" s="13">
        <f>+E310+E312+E314+E317</f>
        <v>0</v>
      </c>
      <c r="F309" s="13">
        <f>+F310+F312+F314+F317</f>
        <v>0</v>
      </c>
      <c r="G309" s="13">
        <f t="shared" si="75"/>
        <v>0</v>
      </c>
      <c r="H309" s="13">
        <f>+H310+H312+H314+H317</f>
        <v>0</v>
      </c>
      <c r="I309" s="13">
        <f>+I310+I312+I314+I317</f>
        <v>0</v>
      </c>
      <c r="J309" s="13">
        <f>G309-H309</f>
        <v>0</v>
      </c>
    </row>
    <row r="310" spans="1:12" ht="12.75" customHeight="1" x14ac:dyDescent="0.3">
      <c r="A310" s="35"/>
      <c r="B310" s="12"/>
      <c r="C310" s="54" t="s">
        <v>174</v>
      </c>
      <c r="D310" s="26"/>
      <c r="E310" s="13">
        <f>SUM(E311:E311)</f>
        <v>0</v>
      </c>
      <c r="F310" s="13">
        <f>SUM(F311:F311)</f>
        <v>0</v>
      </c>
      <c r="G310" s="13">
        <f>E310+F310</f>
        <v>0</v>
      </c>
      <c r="H310" s="13">
        <f>SUM(H311:H311)</f>
        <v>0</v>
      </c>
      <c r="I310" s="13">
        <f>SUM(I311:I311)</f>
        <v>0</v>
      </c>
      <c r="J310" s="13">
        <f>G310-H310</f>
        <v>0</v>
      </c>
    </row>
    <row r="311" spans="1:12" ht="15" customHeight="1" x14ac:dyDescent="0.3">
      <c r="A311" s="35"/>
      <c r="B311" s="12"/>
      <c r="C311" s="12"/>
      <c r="D311" s="10" t="s">
        <v>325</v>
      </c>
      <c r="E311" s="11">
        <v>0</v>
      </c>
      <c r="F311" s="11">
        <v>0</v>
      </c>
      <c r="G311" s="11">
        <f t="shared" ref="G311" si="79">E311+F311</f>
        <v>0</v>
      </c>
      <c r="H311" s="11">
        <v>0</v>
      </c>
      <c r="I311" s="11">
        <v>0</v>
      </c>
      <c r="J311" s="11">
        <f t="shared" ref="J311" si="80">G311-H311</f>
        <v>0</v>
      </c>
    </row>
    <row r="312" spans="1:12" ht="12.75" customHeight="1" x14ac:dyDescent="0.3">
      <c r="A312" s="35"/>
      <c r="B312" s="12"/>
      <c r="C312" s="54" t="s">
        <v>222</v>
      </c>
      <c r="D312" s="26"/>
      <c r="E312" s="13">
        <f>+E313</f>
        <v>0</v>
      </c>
      <c r="F312" s="13">
        <f>+F313</f>
        <v>0</v>
      </c>
      <c r="G312" s="13">
        <f t="shared" si="75"/>
        <v>0</v>
      </c>
      <c r="H312" s="13">
        <f t="shared" ref="H312:I312" si="81">+H313</f>
        <v>0</v>
      </c>
      <c r="I312" s="13">
        <f t="shared" si="81"/>
        <v>0</v>
      </c>
      <c r="J312" s="13">
        <f t="shared" si="71"/>
        <v>0</v>
      </c>
    </row>
    <row r="313" spans="1:12" ht="12.75" customHeight="1" x14ac:dyDescent="0.3">
      <c r="A313" s="35"/>
      <c r="B313" s="12"/>
      <c r="C313" s="12"/>
      <c r="D313" s="10" t="s">
        <v>252</v>
      </c>
      <c r="E313" s="11">
        <v>0</v>
      </c>
      <c r="F313" s="11">
        <v>0</v>
      </c>
      <c r="G313" s="11">
        <f t="shared" si="75"/>
        <v>0</v>
      </c>
      <c r="H313" s="11">
        <v>0</v>
      </c>
      <c r="I313" s="11">
        <v>0</v>
      </c>
      <c r="J313" s="11">
        <f t="shared" si="71"/>
        <v>0</v>
      </c>
    </row>
    <row r="314" spans="1:12" s="17" customFormat="1" ht="12.75" customHeight="1" x14ac:dyDescent="0.3">
      <c r="A314" s="36"/>
      <c r="B314" s="62"/>
      <c r="C314" s="54" t="s">
        <v>175</v>
      </c>
      <c r="D314" s="26"/>
      <c r="E314" s="13">
        <f>SUM(E315:E316)</f>
        <v>0</v>
      </c>
      <c r="F314" s="13">
        <f>SUM(F315:F316)</f>
        <v>0</v>
      </c>
      <c r="G314" s="13">
        <f>E314+F314</f>
        <v>0</v>
      </c>
      <c r="H314" s="13">
        <f>SUM(H315:H316)</f>
        <v>0</v>
      </c>
      <c r="I314" s="13">
        <f>SUM(I315:I316)</f>
        <v>0</v>
      </c>
      <c r="J314" s="13">
        <f>G314-H314</f>
        <v>0</v>
      </c>
      <c r="K314" s="88"/>
      <c r="L314" s="88"/>
    </row>
    <row r="315" spans="1:12" x14ac:dyDescent="0.3">
      <c r="A315" s="35"/>
      <c r="B315" s="12"/>
      <c r="C315" s="12"/>
      <c r="D315" s="10" t="s">
        <v>387</v>
      </c>
      <c r="E315" s="11">
        <v>0</v>
      </c>
      <c r="F315" s="11">
        <v>0</v>
      </c>
      <c r="G315" s="11">
        <f t="shared" ref="G315" si="82">E315+F315</f>
        <v>0</v>
      </c>
      <c r="H315" s="11">
        <v>0</v>
      </c>
      <c r="I315" s="11">
        <v>0</v>
      </c>
      <c r="J315" s="11">
        <f t="shared" si="71"/>
        <v>0</v>
      </c>
    </row>
    <row r="316" spans="1:12" x14ac:dyDescent="0.3">
      <c r="A316" s="35"/>
      <c r="B316" s="12"/>
      <c r="C316" s="12"/>
      <c r="D316" s="10" t="s">
        <v>252</v>
      </c>
      <c r="E316" s="11">
        <v>0</v>
      </c>
      <c r="F316" s="11">
        <v>0</v>
      </c>
      <c r="G316" s="11">
        <f t="shared" si="75"/>
        <v>0</v>
      </c>
      <c r="H316" s="11">
        <v>0</v>
      </c>
      <c r="I316" s="11">
        <v>0</v>
      </c>
      <c r="J316" s="11">
        <f t="shared" si="71"/>
        <v>0</v>
      </c>
    </row>
    <row r="317" spans="1:12" ht="12.75" customHeight="1" x14ac:dyDescent="0.3">
      <c r="A317" s="35"/>
      <c r="B317" s="12"/>
      <c r="C317" s="54" t="s">
        <v>284</v>
      </c>
      <c r="D317" s="26"/>
      <c r="E317" s="13">
        <f>SUM(E318:E319)</f>
        <v>0</v>
      </c>
      <c r="F317" s="13">
        <f>SUM(F318:F319)</f>
        <v>0</v>
      </c>
      <c r="G317" s="13">
        <f>E317+F317</f>
        <v>0</v>
      </c>
      <c r="H317" s="13">
        <f>SUM(H318:H319)</f>
        <v>0</v>
      </c>
      <c r="I317" s="13">
        <f>SUM(I318:I319)</f>
        <v>0</v>
      </c>
      <c r="J317" s="13">
        <f t="shared" si="71"/>
        <v>0</v>
      </c>
    </row>
    <row r="318" spans="1:12" x14ac:dyDescent="0.3">
      <c r="A318" s="35"/>
      <c r="B318" s="12"/>
      <c r="C318" s="12"/>
      <c r="D318" s="10" t="s">
        <v>252</v>
      </c>
      <c r="E318" s="15">
        <v>0</v>
      </c>
      <c r="F318" s="15">
        <v>0</v>
      </c>
      <c r="G318" s="15">
        <f t="shared" si="75"/>
        <v>0</v>
      </c>
      <c r="H318" s="15">
        <v>0</v>
      </c>
      <c r="I318" s="15">
        <v>0</v>
      </c>
      <c r="J318" s="15">
        <f t="shared" si="71"/>
        <v>0</v>
      </c>
    </row>
    <row r="319" spans="1:12" x14ac:dyDescent="0.3">
      <c r="A319" s="35"/>
      <c r="B319" s="12"/>
      <c r="C319" s="12"/>
      <c r="D319" s="10" t="s">
        <v>329</v>
      </c>
      <c r="E319" s="15">
        <v>0</v>
      </c>
      <c r="F319" s="15">
        <v>0</v>
      </c>
      <c r="G319" s="15">
        <f t="shared" si="75"/>
        <v>0</v>
      </c>
      <c r="H319" s="15">
        <v>0</v>
      </c>
      <c r="I319" s="15">
        <v>0</v>
      </c>
      <c r="J319" s="15">
        <f t="shared" si="71"/>
        <v>0</v>
      </c>
    </row>
    <row r="320" spans="1:12" ht="12.75" customHeight="1" x14ac:dyDescent="0.3">
      <c r="A320" s="37"/>
      <c r="B320" s="46" t="s">
        <v>34</v>
      </c>
      <c r="C320" s="46"/>
      <c r="D320" s="47"/>
      <c r="E320" s="13">
        <f>E321+E323+E325</f>
        <v>0</v>
      </c>
      <c r="F320" s="13">
        <f>F321+F323+F325</f>
        <v>0</v>
      </c>
      <c r="G320" s="13">
        <f t="shared" si="75"/>
        <v>0</v>
      </c>
      <c r="H320" s="13">
        <f>H321+H323+H325</f>
        <v>0</v>
      </c>
      <c r="I320" s="13">
        <f>I321+I323+I325</f>
        <v>0</v>
      </c>
      <c r="J320" s="13">
        <f t="shared" si="71"/>
        <v>0</v>
      </c>
    </row>
    <row r="321" spans="1:12" ht="12.75" customHeight="1" x14ac:dyDescent="0.3">
      <c r="A321" s="35"/>
      <c r="B321" s="12"/>
      <c r="C321" s="54" t="s">
        <v>176</v>
      </c>
      <c r="D321" s="26"/>
      <c r="E321" s="13">
        <f>+E322</f>
        <v>0</v>
      </c>
      <c r="F321" s="13">
        <f>+F322</f>
        <v>0</v>
      </c>
      <c r="G321" s="13">
        <f t="shared" si="75"/>
        <v>0</v>
      </c>
      <c r="H321" s="13">
        <f t="shared" ref="H321:I321" si="83">+H322</f>
        <v>0</v>
      </c>
      <c r="I321" s="13">
        <f t="shared" si="83"/>
        <v>0</v>
      </c>
      <c r="J321" s="13">
        <f t="shared" si="71"/>
        <v>0</v>
      </c>
    </row>
    <row r="322" spans="1:12" x14ac:dyDescent="0.3">
      <c r="A322" s="35"/>
      <c r="B322" s="12"/>
      <c r="C322" s="12"/>
      <c r="D322" s="10" t="s">
        <v>326</v>
      </c>
      <c r="E322" s="11">
        <v>0</v>
      </c>
      <c r="F322" s="11">
        <v>0</v>
      </c>
      <c r="G322" s="11">
        <f t="shared" si="75"/>
        <v>0</v>
      </c>
      <c r="H322" s="11">
        <v>0</v>
      </c>
      <c r="I322" s="11">
        <v>0</v>
      </c>
      <c r="J322" s="11">
        <f t="shared" si="71"/>
        <v>0</v>
      </c>
    </row>
    <row r="323" spans="1:12" ht="13.5" customHeight="1" x14ac:dyDescent="0.3">
      <c r="A323" s="35"/>
      <c r="B323" s="12"/>
      <c r="C323" s="54" t="s">
        <v>177</v>
      </c>
      <c r="D323" s="26"/>
      <c r="E323" s="13">
        <f>SUM(E324)</f>
        <v>0</v>
      </c>
      <c r="F323" s="13">
        <f t="shared" ref="F323:I323" si="84">SUM(F324)</f>
        <v>0</v>
      </c>
      <c r="G323" s="13">
        <f t="shared" si="84"/>
        <v>0</v>
      </c>
      <c r="H323" s="13">
        <f t="shared" si="84"/>
        <v>0</v>
      </c>
      <c r="I323" s="13">
        <f t="shared" si="84"/>
        <v>0</v>
      </c>
      <c r="J323" s="13">
        <f t="shared" si="71"/>
        <v>0</v>
      </c>
    </row>
    <row r="324" spans="1:12" x14ac:dyDescent="0.3">
      <c r="A324" s="35"/>
      <c r="B324" s="12"/>
      <c r="C324" s="12"/>
      <c r="D324" s="10" t="s">
        <v>252</v>
      </c>
      <c r="E324" s="11">
        <v>0</v>
      </c>
      <c r="F324" s="11">
        <v>0</v>
      </c>
      <c r="G324" s="11">
        <f t="shared" si="75"/>
        <v>0</v>
      </c>
      <c r="H324" s="11">
        <v>0</v>
      </c>
      <c r="I324" s="11">
        <v>0</v>
      </c>
      <c r="J324" s="11">
        <f t="shared" si="71"/>
        <v>0</v>
      </c>
    </row>
    <row r="325" spans="1:12" ht="14.25" customHeight="1" x14ac:dyDescent="0.3">
      <c r="A325" s="35"/>
      <c r="B325" s="12"/>
      <c r="C325" s="54" t="s">
        <v>178</v>
      </c>
      <c r="D325" s="26"/>
      <c r="E325" s="13">
        <v>0</v>
      </c>
      <c r="F325" s="13">
        <v>0</v>
      </c>
      <c r="G325" s="13">
        <f t="shared" si="75"/>
        <v>0</v>
      </c>
      <c r="H325" s="13">
        <v>0</v>
      </c>
      <c r="I325" s="13">
        <v>0</v>
      </c>
      <c r="J325" s="13">
        <f t="shared" si="71"/>
        <v>0</v>
      </c>
    </row>
    <row r="326" spans="1:12" ht="14.25" customHeight="1" x14ac:dyDescent="0.3">
      <c r="A326" s="35"/>
      <c r="B326" s="46" t="s">
        <v>286</v>
      </c>
      <c r="C326" s="46"/>
      <c r="D326" s="47"/>
      <c r="E326" s="13">
        <f>E327</f>
        <v>0</v>
      </c>
      <c r="F326" s="13">
        <f>F327</f>
        <v>0</v>
      </c>
      <c r="G326" s="13">
        <f t="shared" si="75"/>
        <v>0</v>
      </c>
      <c r="H326" s="13">
        <f t="shared" ref="H326:I326" si="85">H327</f>
        <v>0</v>
      </c>
      <c r="I326" s="13">
        <f t="shared" si="85"/>
        <v>0</v>
      </c>
      <c r="J326" s="13">
        <f t="shared" si="71"/>
        <v>0</v>
      </c>
    </row>
    <row r="327" spans="1:12" ht="13.5" customHeight="1" x14ac:dyDescent="0.3">
      <c r="A327" s="35"/>
      <c r="B327" s="12"/>
      <c r="C327" s="54" t="s">
        <v>287</v>
      </c>
      <c r="D327" s="26"/>
      <c r="E327" s="13">
        <f>+E328</f>
        <v>0</v>
      </c>
      <c r="F327" s="13">
        <f>+F328</f>
        <v>0</v>
      </c>
      <c r="G327" s="13">
        <f t="shared" si="75"/>
        <v>0</v>
      </c>
      <c r="H327" s="13">
        <f t="shared" ref="H327:I327" si="86">+H328</f>
        <v>0</v>
      </c>
      <c r="I327" s="13">
        <f t="shared" si="86"/>
        <v>0</v>
      </c>
      <c r="J327" s="13">
        <f t="shared" si="71"/>
        <v>0</v>
      </c>
    </row>
    <row r="328" spans="1:12" x14ac:dyDescent="0.3">
      <c r="A328" s="35"/>
      <c r="B328" s="12"/>
      <c r="C328" s="40"/>
      <c r="D328" s="24" t="s">
        <v>252</v>
      </c>
      <c r="E328" s="11">
        <v>0</v>
      </c>
      <c r="F328" s="11">
        <v>0</v>
      </c>
      <c r="G328" s="11">
        <f t="shared" si="75"/>
        <v>0</v>
      </c>
      <c r="H328" s="11">
        <v>0</v>
      </c>
      <c r="I328" s="11">
        <v>0</v>
      </c>
      <c r="J328" s="11">
        <f t="shared" si="71"/>
        <v>0</v>
      </c>
    </row>
    <row r="329" spans="1:12" ht="12.75" customHeight="1" x14ac:dyDescent="0.3">
      <c r="A329" s="35"/>
      <c r="B329" s="46" t="s">
        <v>35</v>
      </c>
      <c r="C329" s="46"/>
      <c r="D329" s="47"/>
      <c r="E329" s="13">
        <f>+E330+E332+E334</f>
        <v>295000</v>
      </c>
      <c r="F329" s="13">
        <f>+F330+F332+F334</f>
        <v>0</v>
      </c>
      <c r="G329" s="13">
        <f t="shared" si="75"/>
        <v>295000</v>
      </c>
      <c r="H329" s="13">
        <f>+H330+H332+H334</f>
        <v>295000</v>
      </c>
      <c r="I329" s="13">
        <f>+I330+I332+I334</f>
        <v>295000</v>
      </c>
      <c r="J329" s="13">
        <f t="shared" si="71"/>
        <v>0</v>
      </c>
    </row>
    <row r="330" spans="1:12" ht="12.75" customHeight="1" x14ac:dyDescent="0.3">
      <c r="A330" s="35"/>
      <c r="B330" s="12"/>
      <c r="C330" s="54" t="s">
        <v>179</v>
      </c>
      <c r="D330" s="26"/>
      <c r="E330" s="13">
        <f>SUM(E331:E331)</f>
        <v>295000</v>
      </c>
      <c r="F330" s="13">
        <f>SUM(F331:F331)</f>
        <v>0</v>
      </c>
      <c r="G330" s="13">
        <f>E330+F330</f>
        <v>295000</v>
      </c>
      <c r="H330" s="13">
        <f>SUM(H331:H331)</f>
        <v>295000</v>
      </c>
      <c r="I330" s="13">
        <f>SUM(I331:I331)</f>
        <v>295000</v>
      </c>
      <c r="J330" s="13">
        <f t="shared" si="71"/>
        <v>0</v>
      </c>
    </row>
    <row r="331" spans="1:12" x14ac:dyDescent="0.3">
      <c r="A331" s="35"/>
      <c r="B331" s="12"/>
      <c r="C331" s="12"/>
      <c r="D331" s="10" t="s">
        <v>388</v>
      </c>
      <c r="E331" s="11">
        <v>295000</v>
      </c>
      <c r="F331" s="11">
        <v>0</v>
      </c>
      <c r="G331" s="11">
        <f t="shared" si="75"/>
        <v>295000</v>
      </c>
      <c r="H331" s="11">
        <v>295000</v>
      </c>
      <c r="I331" s="11">
        <v>295000</v>
      </c>
      <c r="J331" s="11">
        <f t="shared" si="71"/>
        <v>0</v>
      </c>
      <c r="K331" s="88">
        <f>295000</f>
        <v>295000</v>
      </c>
    </row>
    <row r="332" spans="1:12" ht="15" customHeight="1" x14ac:dyDescent="0.3">
      <c r="A332" s="35"/>
      <c r="B332" s="12"/>
      <c r="C332" s="54" t="s">
        <v>180</v>
      </c>
      <c r="D332" s="26"/>
      <c r="E332" s="13">
        <f>SUM(E333)</f>
        <v>0</v>
      </c>
      <c r="F332" s="13">
        <f>SUM(F333)</f>
        <v>0</v>
      </c>
      <c r="G332" s="13">
        <f t="shared" si="75"/>
        <v>0</v>
      </c>
      <c r="H332" s="13">
        <f t="shared" ref="H332:I332" si="87">SUM(H333)</f>
        <v>0</v>
      </c>
      <c r="I332" s="13">
        <f t="shared" si="87"/>
        <v>0</v>
      </c>
      <c r="J332" s="13">
        <f t="shared" si="71"/>
        <v>0</v>
      </c>
    </row>
    <row r="333" spans="1:12" ht="18.75" customHeight="1" x14ac:dyDescent="0.3">
      <c r="A333" s="35"/>
      <c r="B333" s="12"/>
      <c r="C333" s="12"/>
      <c r="D333" s="10" t="s">
        <v>252</v>
      </c>
      <c r="E333" s="11">
        <v>0</v>
      </c>
      <c r="F333" s="11">
        <v>0</v>
      </c>
      <c r="G333" s="11">
        <f t="shared" si="75"/>
        <v>0</v>
      </c>
      <c r="H333" s="11">
        <v>0</v>
      </c>
      <c r="I333" s="11">
        <v>0</v>
      </c>
      <c r="J333" s="11">
        <f t="shared" si="71"/>
        <v>0</v>
      </c>
    </row>
    <row r="334" spans="1:12" ht="14.25" customHeight="1" x14ac:dyDescent="0.3">
      <c r="A334" s="35"/>
      <c r="B334" s="12"/>
      <c r="C334" s="54" t="s">
        <v>181</v>
      </c>
      <c r="D334" s="26"/>
      <c r="E334" s="13">
        <v>0</v>
      </c>
      <c r="F334" s="13">
        <v>0</v>
      </c>
      <c r="G334" s="13">
        <f t="shared" si="75"/>
        <v>0</v>
      </c>
      <c r="H334" s="13">
        <v>0</v>
      </c>
      <c r="I334" s="13">
        <v>0</v>
      </c>
      <c r="J334" s="13">
        <f t="shared" si="71"/>
        <v>0</v>
      </c>
    </row>
    <row r="335" spans="1:12" ht="14.25" customHeight="1" x14ac:dyDescent="0.3">
      <c r="A335" s="35"/>
      <c r="B335" s="46" t="s">
        <v>36</v>
      </c>
      <c r="C335" s="46"/>
      <c r="D335" s="47"/>
      <c r="E335" s="13">
        <f>SUM(E336)</f>
        <v>0</v>
      </c>
      <c r="F335" s="13">
        <f>SUM(F336)</f>
        <v>0</v>
      </c>
      <c r="G335" s="13">
        <f t="shared" si="75"/>
        <v>0</v>
      </c>
      <c r="H335" s="13">
        <f t="shared" ref="H335:I335" si="88">SUM(H336)</f>
        <v>0</v>
      </c>
      <c r="I335" s="13">
        <f t="shared" si="88"/>
        <v>0</v>
      </c>
      <c r="J335" s="13">
        <f t="shared" si="71"/>
        <v>0</v>
      </c>
    </row>
    <row r="336" spans="1:12" s="17" customFormat="1" ht="14.25" customHeight="1" x14ac:dyDescent="0.3">
      <c r="A336" s="36"/>
      <c r="B336" s="62"/>
      <c r="C336" s="54" t="s">
        <v>182</v>
      </c>
      <c r="D336" s="26"/>
      <c r="E336" s="13">
        <f>+E337</f>
        <v>0</v>
      </c>
      <c r="F336" s="13">
        <f>+F337</f>
        <v>0</v>
      </c>
      <c r="G336" s="13">
        <f t="shared" si="75"/>
        <v>0</v>
      </c>
      <c r="H336" s="13">
        <f>+H337</f>
        <v>0</v>
      </c>
      <c r="I336" s="13">
        <f>+I337</f>
        <v>0</v>
      </c>
      <c r="J336" s="13">
        <f t="shared" si="71"/>
        <v>0</v>
      </c>
      <c r="K336" s="88"/>
      <c r="L336" s="88"/>
    </row>
    <row r="337" spans="1:10" ht="14.25" customHeight="1" x14ac:dyDescent="0.3">
      <c r="A337" s="35"/>
      <c r="B337" s="12"/>
      <c r="C337" s="58"/>
      <c r="D337" s="58" t="s">
        <v>182</v>
      </c>
      <c r="E337" s="11">
        <v>0</v>
      </c>
      <c r="F337" s="11">
        <v>0</v>
      </c>
      <c r="G337" s="11">
        <f t="shared" si="75"/>
        <v>0</v>
      </c>
      <c r="H337" s="11">
        <v>0</v>
      </c>
      <c r="I337" s="11">
        <v>0</v>
      </c>
      <c r="J337" s="11">
        <f t="shared" si="71"/>
        <v>0</v>
      </c>
    </row>
    <row r="338" spans="1:10" ht="14.25" customHeight="1" x14ac:dyDescent="0.3">
      <c r="A338" s="35"/>
      <c r="B338" s="46" t="s">
        <v>37</v>
      </c>
      <c r="C338" s="46"/>
      <c r="D338" s="47"/>
      <c r="E338" s="13">
        <f>+E339+E340+E342+E344+E346+E348+E351</f>
        <v>0</v>
      </c>
      <c r="F338" s="13">
        <f>+F339+F340+F342+F344+F346+F348+F351</f>
        <v>0</v>
      </c>
      <c r="G338" s="13">
        <f>E338+F338</f>
        <v>0</v>
      </c>
      <c r="H338" s="13">
        <f>+H339+H340+H342+H344+H346+H348+H351</f>
        <v>0</v>
      </c>
      <c r="I338" s="13">
        <f>+I339+I340+I342+I344+I346+I348+I351</f>
        <v>0</v>
      </c>
      <c r="J338" s="13">
        <f>G338-H338</f>
        <v>0</v>
      </c>
    </row>
    <row r="339" spans="1:10" ht="14.25" customHeight="1" x14ac:dyDescent="0.3">
      <c r="A339" s="35"/>
      <c r="B339" s="12"/>
      <c r="C339" s="54" t="s">
        <v>183</v>
      </c>
      <c r="D339" s="26"/>
      <c r="E339" s="13">
        <v>0</v>
      </c>
      <c r="F339" s="13">
        <v>0</v>
      </c>
      <c r="G339" s="13">
        <f t="shared" si="75"/>
        <v>0</v>
      </c>
      <c r="H339" s="13">
        <v>0</v>
      </c>
      <c r="I339" s="13">
        <v>0</v>
      </c>
      <c r="J339" s="13">
        <f t="shared" si="71"/>
        <v>0</v>
      </c>
    </row>
    <row r="340" spans="1:10" ht="14.25" customHeight="1" x14ac:dyDescent="0.3">
      <c r="A340" s="35"/>
      <c r="B340" s="12"/>
      <c r="C340" s="54" t="s">
        <v>296</v>
      </c>
      <c r="D340" s="26"/>
      <c r="E340" s="13">
        <f>SUM(E341)</f>
        <v>0</v>
      </c>
      <c r="F340" s="13">
        <f>SUM(F341)</f>
        <v>0</v>
      </c>
      <c r="G340" s="13">
        <f t="shared" si="75"/>
        <v>0</v>
      </c>
      <c r="H340" s="13">
        <f>SUM(H341)</f>
        <v>0</v>
      </c>
      <c r="I340" s="13">
        <f>SUM(I341)</f>
        <v>0</v>
      </c>
      <c r="J340" s="13">
        <f>G340-H340</f>
        <v>0</v>
      </c>
    </row>
    <row r="341" spans="1:10" x14ac:dyDescent="0.3">
      <c r="A341" s="35"/>
      <c r="B341" s="12"/>
      <c r="C341" s="12"/>
      <c r="D341" s="10" t="s">
        <v>252</v>
      </c>
      <c r="E341" s="11">
        <v>0</v>
      </c>
      <c r="F341" s="11">
        <v>0</v>
      </c>
      <c r="G341" s="11">
        <f t="shared" si="75"/>
        <v>0</v>
      </c>
      <c r="H341" s="11">
        <v>0</v>
      </c>
      <c r="I341" s="11">
        <v>0</v>
      </c>
      <c r="J341" s="11">
        <f t="shared" ref="J341" si="89">G341-H341</f>
        <v>0</v>
      </c>
    </row>
    <row r="342" spans="1:10" ht="14.25" customHeight="1" x14ac:dyDescent="0.3">
      <c r="A342" s="35"/>
      <c r="B342" s="12"/>
      <c r="C342" s="54" t="s">
        <v>184</v>
      </c>
      <c r="D342" s="26"/>
      <c r="E342" s="13">
        <f>SUM(E343:E343)</f>
        <v>0</v>
      </c>
      <c r="F342" s="13">
        <f>SUM(F343:F343)</f>
        <v>0</v>
      </c>
      <c r="G342" s="13">
        <f t="shared" si="75"/>
        <v>0</v>
      </c>
      <c r="H342" s="13">
        <f>SUM(H343:H343)</f>
        <v>0</v>
      </c>
      <c r="I342" s="13">
        <f>SUM(I343:I343)</f>
        <v>0</v>
      </c>
      <c r="J342" s="13">
        <f t="shared" si="71"/>
        <v>0</v>
      </c>
    </row>
    <row r="343" spans="1:10" ht="15" customHeight="1" x14ac:dyDescent="0.3">
      <c r="A343" s="35"/>
      <c r="B343" s="12"/>
      <c r="C343" s="12"/>
      <c r="D343" s="10" t="s">
        <v>184</v>
      </c>
      <c r="E343" s="11">
        <v>0</v>
      </c>
      <c r="F343" s="11">
        <v>0</v>
      </c>
      <c r="G343" s="11">
        <f t="shared" si="75"/>
        <v>0</v>
      </c>
      <c r="H343" s="11">
        <v>0</v>
      </c>
      <c r="I343" s="11">
        <v>0</v>
      </c>
      <c r="J343" s="11">
        <f t="shared" ref="J343:J377" si="90">G343-H343</f>
        <v>0</v>
      </c>
    </row>
    <row r="344" spans="1:10" ht="25.5" customHeight="1" x14ac:dyDescent="0.3">
      <c r="A344" s="35"/>
      <c r="B344" s="12"/>
      <c r="C344" s="102" t="s">
        <v>223</v>
      </c>
      <c r="D344" s="103"/>
      <c r="E344" s="13">
        <f>SUM(E345)</f>
        <v>0</v>
      </c>
      <c r="F344" s="13">
        <f>SUM(F345)</f>
        <v>0</v>
      </c>
      <c r="G344" s="13">
        <f t="shared" si="75"/>
        <v>0</v>
      </c>
      <c r="H344" s="13">
        <f t="shared" ref="H344:I344" si="91">SUM(H345)</f>
        <v>0</v>
      </c>
      <c r="I344" s="13">
        <f t="shared" si="91"/>
        <v>0</v>
      </c>
      <c r="J344" s="13">
        <f t="shared" si="90"/>
        <v>0</v>
      </c>
    </row>
    <row r="345" spans="1:10" x14ac:dyDescent="0.3">
      <c r="A345" s="35"/>
      <c r="B345" s="12"/>
      <c r="C345" s="12"/>
      <c r="D345" s="10" t="s">
        <v>252</v>
      </c>
      <c r="E345" s="11">
        <v>0</v>
      </c>
      <c r="F345" s="11">
        <v>0</v>
      </c>
      <c r="G345" s="11">
        <f t="shared" si="75"/>
        <v>0</v>
      </c>
      <c r="H345" s="11">
        <v>0</v>
      </c>
      <c r="I345" s="11">
        <v>0</v>
      </c>
      <c r="J345" s="11">
        <f t="shared" si="90"/>
        <v>0</v>
      </c>
    </row>
    <row r="346" spans="1:10" x14ac:dyDescent="0.3">
      <c r="A346" s="35"/>
      <c r="B346" s="12"/>
      <c r="C346" s="54" t="s">
        <v>224</v>
      </c>
      <c r="D346" s="26"/>
      <c r="E346" s="13">
        <f>SUM(E347:E347)</f>
        <v>0</v>
      </c>
      <c r="F346" s="13">
        <f>SUM(F347:F347)</f>
        <v>0</v>
      </c>
      <c r="G346" s="13">
        <f t="shared" si="75"/>
        <v>0</v>
      </c>
      <c r="H346" s="13">
        <f>SUM(H347:H347)</f>
        <v>0</v>
      </c>
      <c r="I346" s="13">
        <f>SUM(I347:I347)</f>
        <v>0</v>
      </c>
      <c r="J346" s="13">
        <f t="shared" si="90"/>
        <v>0</v>
      </c>
    </row>
    <row r="347" spans="1:10" x14ac:dyDescent="0.3">
      <c r="A347" s="35"/>
      <c r="B347" s="12"/>
      <c r="C347" s="12"/>
      <c r="D347" s="10" t="s">
        <v>389</v>
      </c>
      <c r="E347" s="11">
        <v>0</v>
      </c>
      <c r="F347" s="11">
        <v>0</v>
      </c>
      <c r="G347" s="11">
        <f>E347+F347</f>
        <v>0</v>
      </c>
      <c r="H347" s="11">
        <v>0</v>
      </c>
      <c r="I347" s="11">
        <v>0</v>
      </c>
      <c r="J347" s="11">
        <f>G347-H347</f>
        <v>0</v>
      </c>
    </row>
    <row r="348" spans="1:10" ht="14.25" customHeight="1" x14ac:dyDescent="0.3">
      <c r="A348" s="35"/>
      <c r="B348" s="12"/>
      <c r="C348" s="54" t="s">
        <v>185</v>
      </c>
      <c r="D348" s="26"/>
      <c r="E348" s="13">
        <f>SUM(E349:E350)</f>
        <v>0</v>
      </c>
      <c r="F348" s="13">
        <f t="shared" ref="F348:J348" si="92">SUM(F349:F350)</f>
        <v>0</v>
      </c>
      <c r="G348" s="13">
        <f t="shared" si="92"/>
        <v>0</v>
      </c>
      <c r="H348" s="13">
        <f t="shared" si="92"/>
        <v>0</v>
      </c>
      <c r="I348" s="13">
        <f t="shared" si="92"/>
        <v>0</v>
      </c>
      <c r="J348" s="13">
        <f t="shared" si="92"/>
        <v>0</v>
      </c>
    </row>
    <row r="349" spans="1:10" x14ac:dyDescent="0.3">
      <c r="A349" s="35"/>
      <c r="B349" s="12"/>
      <c r="C349" s="12"/>
      <c r="D349" s="10" t="s">
        <v>390</v>
      </c>
      <c r="E349" s="11">
        <v>0</v>
      </c>
      <c r="F349" s="11">
        <v>0</v>
      </c>
      <c r="G349" s="11">
        <f t="shared" si="75"/>
        <v>0</v>
      </c>
      <c r="H349" s="11">
        <v>0</v>
      </c>
      <c r="I349" s="11">
        <v>0</v>
      </c>
      <c r="J349" s="11">
        <f t="shared" si="90"/>
        <v>0</v>
      </c>
    </row>
    <row r="350" spans="1:10" x14ac:dyDescent="0.3">
      <c r="A350" s="35"/>
      <c r="B350" s="12"/>
      <c r="C350" s="12"/>
      <c r="D350" s="10" t="s">
        <v>391</v>
      </c>
      <c r="E350" s="11">
        <v>0</v>
      </c>
      <c r="F350" s="11">
        <v>0</v>
      </c>
      <c r="G350" s="11">
        <f t="shared" si="75"/>
        <v>0</v>
      </c>
      <c r="H350" s="11">
        <v>0</v>
      </c>
      <c r="I350" s="11">
        <v>0</v>
      </c>
      <c r="J350" s="11">
        <f t="shared" si="90"/>
        <v>0</v>
      </c>
    </row>
    <row r="351" spans="1:10" ht="14.25" customHeight="1" x14ac:dyDescent="0.3">
      <c r="A351" s="35"/>
      <c r="B351" s="12"/>
      <c r="C351" s="54" t="s">
        <v>186</v>
      </c>
      <c r="D351" s="26"/>
      <c r="E351" s="13">
        <f>SUM(E352:E352)</f>
        <v>0</v>
      </c>
      <c r="F351" s="13">
        <f>SUM(F352:F352)</f>
        <v>0</v>
      </c>
      <c r="G351" s="13">
        <f t="shared" si="75"/>
        <v>0</v>
      </c>
      <c r="H351" s="13">
        <f>SUM(H352:H352)</f>
        <v>0</v>
      </c>
      <c r="I351" s="13">
        <f>SUM(I352:I352)</f>
        <v>0</v>
      </c>
      <c r="J351" s="13">
        <f t="shared" si="90"/>
        <v>0</v>
      </c>
    </row>
    <row r="352" spans="1:10" ht="14.25" customHeight="1" x14ac:dyDescent="0.3">
      <c r="A352" s="35"/>
      <c r="B352" s="12"/>
      <c r="C352" s="12"/>
      <c r="D352" s="10" t="s">
        <v>392</v>
      </c>
      <c r="E352" s="11">
        <v>0</v>
      </c>
      <c r="F352" s="11">
        <v>0</v>
      </c>
      <c r="G352" s="11">
        <f t="shared" si="75"/>
        <v>0</v>
      </c>
      <c r="H352" s="11">
        <v>0</v>
      </c>
      <c r="I352" s="11">
        <v>0</v>
      </c>
      <c r="J352" s="11">
        <f t="shared" si="90"/>
        <v>0</v>
      </c>
    </row>
    <row r="353" spans="1:10" ht="14.25" customHeight="1" x14ac:dyDescent="0.3">
      <c r="A353" s="35"/>
      <c r="B353" s="46" t="s">
        <v>38</v>
      </c>
      <c r="C353" s="46"/>
      <c r="D353" s="47"/>
      <c r="E353" s="13">
        <f>E354</f>
        <v>0</v>
      </c>
      <c r="F353" s="13">
        <f>F354</f>
        <v>0</v>
      </c>
      <c r="G353" s="13">
        <f t="shared" si="75"/>
        <v>0</v>
      </c>
      <c r="H353" s="13">
        <f t="shared" ref="H353:I353" si="93">H354</f>
        <v>0</v>
      </c>
      <c r="I353" s="13">
        <f t="shared" si="93"/>
        <v>0</v>
      </c>
      <c r="J353" s="13">
        <f t="shared" si="90"/>
        <v>0</v>
      </c>
    </row>
    <row r="354" spans="1:10" ht="14.25" customHeight="1" x14ac:dyDescent="0.3">
      <c r="A354" s="35"/>
      <c r="B354" s="12"/>
      <c r="C354" s="54" t="s">
        <v>187</v>
      </c>
      <c r="D354" s="26"/>
      <c r="E354" s="13">
        <f>SUM(E355)</f>
        <v>0</v>
      </c>
      <c r="F354" s="13">
        <f>SUM(F355)</f>
        <v>0</v>
      </c>
      <c r="G354" s="13">
        <f t="shared" si="75"/>
        <v>0</v>
      </c>
      <c r="H354" s="13">
        <f t="shared" ref="H354:I354" si="94">SUM(H355)</f>
        <v>0</v>
      </c>
      <c r="I354" s="13">
        <f t="shared" si="94"/>
        <v>0</v>
      </c>
      <c r="J354" s="13">
        <f t="shared" si="90"/>
        <v>0</v>
      </c>
    </row>
    <row r="355" spans="1:10" ht="14.25" customHeight="1" x14ac:dyDescent="0.3">
      <c r="A355" s="35"/>
      <c r="B355" s="12"/>
      <c r="C355" s="12"/>
      <c r="D355" s="10" t="s">
        <v>187</v>
      </c>
      <c r="E355" s="11">
        <v>0</v>
      </c>
      <c r="F355" s="11">
        <v>0</v>
      </c>
      <c r="G355" s="11">
        <f t="shared" si="75"/>
        <v>0</v>
      </c>
      <c r="H355" s="11">
        <v>0</v>
      </c>
      <c r="I355" s="11">
        <v>0</v>
      </c>
      <c r="J355" s="11">
        <f t="shared" si="90"/>
        <v>0</v>
      </c>
    </row>
    <row r="356" spans="1:10" ht="14.25" customHeight="1" x14ac:dyDescent="0.3">
      <c r="A356" s="35"/>
      <c r="B356" s="12"/>
      <c r="C356" s="54" t="s">
        <v>188</v>
      </c>
      <c r="D356" s="26"/>
      <c r="E356" s="13">
        <v>0</v>
      </c>
      <c r="F356" s="13">
        <v>0</v>
      </c>
      <c r="G356" s="13">
        <f t="shared" si="75"/>
        <v>0</v>
      </c>
      <c r="H356" s="13">
        <v>0</v>
      </c>
      <c r="I356" s="13">
        <v>0</v>
      </c>
      <c r="J356" s="13">
        <f t="shared" si="90"/>
        <v>0</v>
      </c>
    </row>
    <row r="357" spans="1:10" ht="14.25" customHeight="1" x14ac:dyDescent="0.3">
      <c r="A357" s="35"/>
      <c r="B357" s="12"/>
      <c r="C357" s="54" t="s">
        <v>189</v>
      </c>
      <c r="D357" s="26"/>
      <c r="E357" s="13">
        <v>0</v>
      </c>
      <c r="F357" s="13">
        <v>0</v>
      </c>
      <c r="G357" s="13">
        <f t="shared" si="75"/>
        <v>0</v>
      </c>
      <c r="H357" s="13">
        <v>0</v>
      </c>
      <c r="I357" s="13">
        <v>0</v>
      </c>
      <c r="J357" s="13">
        <f t="shared" si="90"/>
        <v>0</v>
      </c>
    </row>
    <row r="358" spans="1:10" ht="14.25" customHeight="1" x14ac:dyDescent="0.3">
      <c r="A358" s="35"/>
      <c r="B358" s="12"/>
      <c r="C358" s="54" t="s">
        <v>190</v>
      </c>
      <c r="D358" s="26"/>
      <c r="E358" s="13">
        <v>0</v>
      </c>
      <c r="F358" s="13">
        <v>0</v>
      </c>
      <c r="G358" s="13">
        <f t="shared" si="75"/>
        <v>0</v>
      </c>
      <c r="H358" s="13">
        <v>0</v>
      </c>
      <c r="I358" s="13">
        <v>0</v>
      </c>
      <c r="J358" s="13">
        <f t="shared" si="90"/>
        <v>0</v>
      </c>
    </row>
    <row r="359" spans="1:10" ht="14.25" customHeight="1" x14ac:dyDescent="0.3">
      <c r="A359" s="35"/>
      <c r="B359" s="46" t="s">
        <v>39</v>
      </c>
      <c r="C359" s="46"/>
      <c r="D359" s="47"/>
      <c r="E359" s="13">
        <f>+E360+E362+E363</f>
        <v>0</v>
      </c>
      <c r="F359" s="13">
        <f>+F360+F362+F363</f>
        <v>0</v>
      </c>
      <c r="G359" s="13">
        <f t="shared" si="75"/>
        <v>0</v>
      </c>
      <c r="H359" s="13">
        <f t="shared" ref="H359:I359" si="95">+H360+H362+H363</f>
        <v>0</v>
      </c>
      <c r="I359" s="13">
        <f t="shared" si="95"/>
        <v>0</v>
      </c>
      <c r="J359" s="13">
        <f t="shared" si="90"/>
        <v>0</v>
      </c>
    </row>
    <row r="360" spans="1:10" ht="14.25" customHeight="1" x14ac:dyDescent="0.3">
      <c r="A360" s="36"/>
      <c r="B360" s="62"/>
      <c r="C360" s="53" t="s">
        <v>191</v>
      </c>
      <c r="D360" s="26"/>
      <c r="E360" s="13">
        <f>SUM(E361)</f>
        <v>0</v>
      </c>
      <c r="F360" s="13">
        <f>SUM(F361)</f>
        <v>0</v>
      </c>
      <c r="G360" s="13">
        <f t="shared" si="75"/>
        <v>0</v>
      </c>
      <c r="H360" s="13">
        <f>SUM(H361)</f>
        <v>0</v>
      </c>
      <c r="I360" s="13">
        <f>SUM(I361)</f>
        <v>0</v>
      </c>
      <c r="J360" s="13">
        <f t="shared" si="90"/>
        <v>0</v>
      </c>
    </row>
    <row r="361" spans="1:10" ht="14.25" customHeight="1" x14ac:dyDescent="0.3">
      <c r="A361" s="35"/>
      <c r="B361" s="12"/>
      <c r="C361" s="12"/>
      <c r="D361" s="10" t="s">
        <v>191</v>
      </c>
      <c r="E361" s="11">
        <v>0</v>
      </c>
      <c r="F361" s="11">
        <v>0</v>
      </c>
      <c r="G361" s="11">
        <f t="shared" si="75"/>
        <v>0</v>
      </c>
      <c r="H361" s="11">
        <v>0</v>
      </c>
      <c r="I361" s="11">
        <v>0</v>
      </c>
      <c r="J361" s="11">
        <f t="shared" si="90"/>
        <v>0</v>
      </c>
    </row>
    <row r="362" spans="1:10" ht="14.25" customHeight="1" x14ac:dyDescent="0.3">
      <c r="A362" s="36"/>
      <c r="B362" s="62"/>
      <c r="C362" s="54" t="s">
        <v>192</v>
      </c>
      <c r="D362" s="26"/>
      <c r="E362" s="13">
        <v>0</v>
      </c>
      <c r="F362" s="13">
        <v>0</v>
      </c>
      <c r="G362" s="13">
        <f t="shared" si="75"/>
        <v>0</v>
      </c>
      <c r="H362" s="13">
        <v>0</v>
      </c>
      <c r="I362" s="13">
        <v>0</v>
      </c>
      <c r="J362" s="13">
        <f t="shared" si="90"/>
        <v>0</v>
      </c>
    </row>
    <row r="363" spans="1:10" ht="14.25" customHeight="1" x14ac:dyDescent="0.3">
      <c r="A363" s="36"/>
      <c r="B363" s="62"/>
      <c r="C363" s="54" t="s">
        <v>193</v>
      </c>
      <c r="D363" s="26"/>
      <c r="E363" s="13">
        <v>0</v>
      </c>
      <c r="F363" s="13">
        <v>0</v>
      </c>
      <c r="G363" s="13">
        <f t="shared" si="75"/>
        <v>0</v>
      </c>
      <c r="H363" s="13">
        <v>0</v>
      </c>
      <c r="I363" s="13">
        <v>0</v>
      </c>
      <c r="J363" s="13">
        <f t="shared" si="90"/>
        <v>0</v>
      </c>
    </row>
    <row r="364" spans="1:10" ht="14.25" customHeight="1" x14ac:dyDescent="0.3">
      <c r="A364" s="45" t="s">
        <v>40</v>
      </c>
      <c r="B364" s="46"/>
      <c r="C364" s="46"/>
      <c r="D364" s="47"/>
      <c r="E364" s="13">
        <f>SUM(E365+E398+E407)</f>
        <v>0</v>
      </c>
      <c r="F364" s="13">
        <f>SUM(F365+F398+F407)</f>
        <v>0</v>
      </c>
      <c r="G364" s="13">
        <f t="shared" si="75"/>
        <v>0</v>
      </c>
      <c r="H364" s="13">
        <f>SUM(H365+H398+H407)</f>
        <v>0</v>
      </c>
      <c r="I364" s="13">
        <f>SUM(I365+I398+I407)</f>
        <v>0</v>
      </c>
      <c r="J364" s="13">
        <f t="shared" si="90"/>
        <v>0</v>
      </c>
    </row>
    <row r="365" spans="1:10" ht="14.25" customHeight="1" x14ac:dyDescent="0.3">
      <c r="A365" s="36"/>
      <c r="B365" s="46" t="s">
        <v>41</v>
      </c>
      <c r="C365" s="46"/>
      <c r="D365" s="47"/>
      <c r="E365" s="13">
        <f>E366+E370+E378+E372+E393</f>
        <v>0</v>
      </c>
      <c r="F365" s="13">
        <f t="shared" ref="F365:J365" si="96">F366+F370+F378+F372+F393</f>
        <v>0</v>
      </c>
      <c r="G365" s="13">
        <f t="shared" si="96"/>
        <v>0</v>
      </c>
      <c r="H365" s="13">
        <f t="shared" si="96"/>
        <v>0</v>
      </c>
      <c r="I365" s="13">
        <f t="shared" si="96"/>
        <v>0</v>
      </c>
      <c r="J365" s="13">
        <f t="shared" si="96"/>
        <v>0</v>
      </c>
    </row>
    <row r="366" spans="1:10" ht="14.25" customHeight="1" x14ac:dyDescent="0.3">
      <c r="A366" s="36"/>
      <c r="B366" s="62"/>
      <c r="C366" s="54" t="s">
        <v>194</v>
      </c>
      <c r="D366" s="26"/>
      <c r="E366" s="13">
        <f>E367</f>
        <v>0</v>
      </c>
      <c r="F366" s="13">
        <f t="shared" ref="F366:I366" si="97">F367</f>
        <v>0</v>
      </c>
      <c r="G366" s="13">
        <f t="shared" si="75"/>
        <v>0</v>
      </c>
      <c r="H366" s="13">
        <f t="shared" si="97"/>
        <v>0</v>
      </c>
      <c r="I366" s="13">
        <f t="shared" si="97"/>
        <v>0</v>
      </c>
      <c r="J366" s="13">
        <f t="shared" si="90"/>
        <v>0</v>
      </c>
    </row>
    <row r="367" spans="1:10" ht="12.75" customHeight="1" x14ac:dyDescent="0.3">
      <c r="A367" s="36"/>
      <c r="B367" s="62"/>
      <c r="C367" s="54" t="s">
        <v>246</v>
      </c>
      <c r="D367" s="26"/>
      <c r="E367" s="13">
        <f>SUM(E368:E369)</f>
        <v>0</v>
      </c>
      <c r="F367" s="13">
        <f>SUM(F368:F369)</f>
        <v>0</v>
      </c>
      <c r="G367" s="13">
        <f t="shared" si="75"/>
        <v>0</v>
      </c>
      <c r="H367" s="13">
        <f>SUM(H368:H369)</f>
        <v>0</v>
      </c>
      <c r="I367" s="13">
        <f>SUM(I368:I369)</f>
        <v>0</v>
      </c>
      <c r="J367" s="13">
        <f t="shared" si="90"/>
        <v>0</v>
      </c>
    </row>
    <row r="368" spans="1:10" ht="22.5" customHeight="1" x14ac:dyDescent="0.3">
      <c r="A368" s="36"/>
      <c r="B368" s="62"/>
      <c r="C368" s="62"/>
      <c r="D368" s="10" t="s">
        <v>394</v>
      </c>
      <c r="E368" s="11">
        <v>0</v>
      </c>
      <c r="F368" s="11">
        <v>0</v>
      </c>
      <c r="G368" s="11">
        <f t="shared" si="75"/>
        <v>0</v>
      </c>
      <c r="H368" s="11">
        <v>0</v>
      </c>
      <c r="I368" s="11">
        <v>0</v>
      </c>
      <c r="J368" s="11">
        <f t="shared" si="90"/>
        <v>0</v>
      </c>
    </row>
    <row r="369" spans="1:10" x14ac:dyDescent="0.3">
      <c r="A369" s="36"/>
      <c r="B369" s="62"/>
      <c r="C369" s="62"/>
      <c r="D369" s="10"/>
      <c r="E369" s="11">
        <v>0</v>
      </c>
      <c r="F369" s="11">
        <v>0</v>
      </c>
      <c r="G369" s="11">
        <f t="shared" si="75"/>
        <v>0</v>
      </c>
      <c r="H369" s="11">
        <v>0</v>
      </c>
      <c r="I369" s="11">
        <v>0</v>
      </c>
      <c r="J369" s="11">
        <f t="shared" si="90"/>
        <v>0</v>
      </c>
    </row>
    <row r="370" spans="1:10" ht="13.5" customHeight="1" x14ac:dyDescent="0.3">
      <c r="A370" s="36"/>
      <c r="B370" s="62"/>
      <c r="C370" s="53" t="s">
        <v>195</v>
      </c>
      <c r="D370" s="26"/>
      <c r="E370" s="13">
        <f>E371</f>
        <v>0</v>
      </c>
      <c r="F370" s="13">
        <f t="shared" ref="F370:J370" si="98">F371</f>
        <v>0</v>
      </c>
      <c r="G370" s="13">
        <f t="shared" si="98"/>
        <v>0</v>
      </c>
      <c r="H370" s="13">
        <f t="shared" si="98"/>
        <v>0</v>
      </c>
      <c r="I370" s="13">
        <f t="shared" si="98"/>
        <v>0</v>
      </c>
      <c r="J370" s="13">
        <f t="shared" si="98"/>
        <v>0</v>
      </c>
    </row>
    <row r="371" spans="1:10" ht="36" x14ac:dyDescent="0.3">
      <c r="A371" s="36"/>
      <c r="B371" s="62"/>
      <c r="C371" s="53"/>
      <c r="D371" s="10" t="s">
        <v>393</v>
      </c>
      <c r="E371" s="11">
        <v>0</v>
      </c>
      <c r="F371" s="11">
        <v>0</v>
      </c>
      <c r="G371" s="11">
        <f t="shared" si="75"/>
        <v>0</v>
      </c>
      <c r="H371" s="11">
        <v>0</v>
      </c>
      <c r="I371" s="11">
        <v>0</v>
      </c>
      <c r="J371" s="11">
        <f t="shared" si="90"/>
        <v>0</v>
      </c>
    </row>
    <row r="372" spans="1:10" ht="33.75" customHeight="1" x14ac:dyDescent="0.3">
      <c r="A372" s="36"/>
      <c r="B372" s="62"/>
      <c r="C372" s="104" t="s">
        <v>395</v>
      </c>
      <c r="D372" s="105"/>
      <c r="E372" s="13">
        <f>SUM(E373:E374)</f>
        <v>0</v>
      </c>
      <c r="F372" s="13">
        <f t="shared" ref="F372:J372" si="99">SUM(F373:F374)</f>
        <v>0</v>
      </c>
      <c r="G372" s="13">
        <f t="shared" si="99"/>
        <v>0</v>
      </c>
      <c r="H372" s="13">
        <f t="shared" si="99"/>
        <v>0</v>
      </c>
      <c r="I372" s="13">
        <f t="shared" si="99"/>
        <v>0</v>
      </c>
      <c r="J372" s="13">
        <f t="shared" si="99"/>
        <v>0</v>
      </c>
    </row>
    <row r="373" spans="1:10" ht="36" x14ac:dyDescent="0.3">
      <c r="A373" s="36"/>
      <c r="B373" s="62"/>
      <c r="C373" s="62"/>
      <c r="D373" s="10" t="s">
        <v>396</v>
      </c>
      <c r="E373" s="11">
        <v>0</v>
      </c>
      <c r="F373" s="11">
        <v>0</v>
      </c>
      <c r="G373" s="11">
        <f t="shared" ref="G373:G375" si="100">E373+F373</f>
        <v>0</v>
      </c>
      <c r="H373" s="11">
        <v>0</v>
      </c>
      <c r="I373" s="11">
        <v>0</v>
      </c>
      <c r="J373" s="11">
        <f t="shared" si="90"/>
        <v>0</v>
      </c>
    </row>
    <row r="374" spans="1:10" x14ac:dyDescent="0.3">
      <c r="A374" s="36"/>
      <c r="B374" s="62"/>
      <c r="C374" s="62"/>
      <c r="D374" s="10" t="s">
        <v>397</v>
      </c>
      <c r="E374" s="11">
        <v>0</v>
      </c>
      <c r="F374" s="11">
        <v>0</v>
      </c>
      <c r="G374" s="11">
        <f t="shared" si="100"/>
        <v>0</v>
      </c>
      <c r="H374" s="11">
        <v>0</v>
      </c>
      <c r="I374" s="11">
        <v>0</v>
      </c>
      <c r="J374" s="11">
        <f t="shared" si="90"/>
        <v>0</v>
      </c>
    </row>
    <row r="375" spans="1:10" ht="14.25" customHeight="1" x14ac:dyDescent="0.3">
      <c r="A375" s="36"/>
      <c r="B375" s="62"/>
      <c r="C375" s="54" t="s">
        <v>247</v>
      </c>
      <c r="D375" s="26"/>
      <c r="E375" s="13">
        <f>SUM(E376:E377)</f>
        <v>0</v>
      </c>
      <c r="F375" s="13">
        <f>SUM(F376:F377)</f>
        <v>0</v>
      </c>
      <c r="G375" s="13">
        <f t="shared" si="100"/>
        <v>0</v>
      </c>
      <c r="H375" s="13">
        <f>SUM(H376:H377)</f>
        <v>0</v>
      </c>
      <c r="I375" s="13">
        <f>SUM(I376:I377)</f>
        <v>0</v>
      </c>
      <c r="J375" s="13">
        <f t="shared" si="90"/>
        <v>0</v>
      </c>
    </row>
    <row r="376" spans="1:10" x14ac:dyDescent="0.3">
      <c r="A376" s="36"/>
      <c r="B376" s="62"/>
      <c r="C376" s="62"/>
      <c r="D376" s="10" t="s">
        <v>332</v>
      </c>
      <c r="E376" s="11">
        <v>0</v>
      </c>
      <c r="F376" s="11">
        <v>0</v>
      </c>
      <c r="G376" s="11">
        <f>E376+F376</f>
        <v>0</v>
      </c>
      <c r="H376" s="11">
        <v>0</v>
      </c>
      <c r="I376" s="11">
        <v>0</v>
      </c>
      <c r="J376" s="11">
        <f t="shared" si="90"/>
        <v>0</v>
      </c>
    </row>
    <row r="377" spans="1:10" ht="51.75" customHeight="1" x14ac:dyDescent="0.3">
      <c r="A377" s="36"/>
      <c r="B377" s="62"/>
      <c r="C377" s="62"/>
      <c r="D377" s="10"/>
      <c r="E377" s="11">
        <v>0</v>
      </c>
      <c r="F377" s="11">
        <v>0</v>
      </c>
      <c r="G377" s="11">
        <f t="shared" ref="G377" si="101">E377+F377</f>
        <v>0</v>
      </c>
      <c r="H377" s="11">
        <v>0</v>
      </c>
      <c r="I377" s="11">
        <v>0</v>
      </c>
      <c r="J377" s="11">
        <f t="shared" si="90"/>
        <v>0</v>
      </c>
    </row>
    <row r="378" spans="1:10" ht="12" customHeight="1" x14ac:dyDescent="0.3">
      <c r="A378" s="36"/>
      <c r="B378" s="62"/>
      <c r="C378" s="53" t="s">
        <v>197</v>
      </c>
      <c r="D378" s="26"/>
      <c r="E378" s="13">
        <f>E379+E380</f>
        <v>0</v>
      </c>
      <c r="F378" s="13">
        <f>F379+F380</f>
        <v>0</v>
      </c>
      <c r="G378" s="13">
        <f t="shared" ref="G378:J378" si="102">G379+G380</f>
        <v>0</v>
      </c>
      <c r="H378" s="13">
        <f t="shared" si="102"/>
        <v>0</v>
      </c>
      <c r="I378" s="13">
        <f t="shared" si="102"/>
        <v>0</v>
      </c>
      <c r="J378" s="13">
        <f t="shared" si="102"/>
        <v>0</v>
      </c>
    </row>
    <row r="379" spans="1:10" ht="21.75" customHeight="1" x14ac:dyDescent="0.3">
      <c r="A379" s="36"/>
      <c r="B379" s="62"/>
      <c r="C379" s="53"/>
      <c r="D379" s="10" t="s">
        <v>398</v>
      </c>
      <c r="E379" s="11">
        <v>0</v>
      </c>
      <c r="F379" s="11">
        <v>0</v>
      </c>
      <c r="G379" s="11">
        <f t="shared" ref="G379:G385" si="103">E379+F379</f>
        <v>0</v>
      </c>
      <c r="H379" s="11">
        <v>0</v>
      </c>
      <c r="I379" s="11">
        <v>0</v>
      </c>
      <c r="J379" s="11">
        <f t="shared" ref="J379:J431" si="104">G379-H379</f>
        <v>0</v>
      </c>
    </row>
    <row r="380" spans="1:10" ht="22.5" customHeight="1" x14ac:dyDescent="0.3">
      <c r="A380" s="36"/>
      <c r="B380" s="62"/>
      <c r="C380" s="53"/>
      <c r="D380" s="10" t="s">
        <v>399</v>
      </c>
      <c r="E380" s="11">
        <v>0</v>
      </c>
      <c r="F380" s="11">
        <v>0</v>
      </c>
      <c r="G380" s="11">
        <f t="shared" si="103"/>
        <v>0</v>
      </c>
      <c r="H380" s="11">
        <v>0</v>
      </c>
      <c r="I380" s="11">
        <v>0</v>
      </c>
      <c r="J380" s="11">
        <f t="shared" si="104"/>
        <v>0</v>
      </c>
    </row>
    <row r="381" spans="1:10" ht="12" customHeight="1" x14ac:dyDescent="0.3">
      <c r="A381" s="36"/>
      <c r="B381" s="62"/>
      <c r="C381" s="53" t="s">
        <v>248</v>
      </c>
      <c r="D381" s="26"/>
      <c r="E381" s="13">
        <f>SUM(E382:E383)</f>
        <v>0</v>
      </c>
      <c r="F381" s="13">
        <f>SUM(F382:F383)</f>
        <v>0</v>
      </c>
      <c r="G381" s="13">
        <f t="shared" si="103"/>
        <v>0</v>
      </c>
      <c r="H381" s="13">
        <f>SUM(H382:H383)</f>
        <v>0</v>
      </c>
      <c r="I381" s="13">
        <f>SUM(I382:I383)</f>
        <v>0</v>
      </c>
      <c r="J381" s="13">
        <f t="shared" si="104"/>
        <v>0</v>
      </c>
    </row>
    <row r="382" spans="1:10" x14ac:dyDescent="0.3">
      <c r="A382" s="36"/>
      <c r="B382" s="62"/>
      <c r="C382" s="62"/>
      <c r="D382" s="10" t="s">
        <v>332</v>
      </c>
      <c r="E382" s="11">
        <v>0</v>
      </c>
      <c r="F382" s="11">
        <v>0</v>
      </c>
      <c r="G382" s="13">
        <f t="shared" si="103"/>
        <v>0</v>
      </c>
      <c r="H382" s="11">
        <v>0</v>
      </c>
      <c r="I382" s="11">
        <v>0</v>
      </c>
      <c r="J382" s="11">
        <f t="shared" si="104"/>
        <v>0</v>
      </c>
    </row>
    <row r="383" spans="1:10" ht="38.25" customHeight="1" x14ac:dyDescent="0.3">
      <c r="A383" s="36"/>
      <c r="B383" s="62"/>
      <c r="C383" s="62"/>
      <c r="D383" s="10"/>
      <c r="E383" s="11">
        <v>0</v>
      </c>
      <c r="F383" s="11">
        <v>0</v>
      </c>
      <c r="G383" s="13">
        <f t="shared" si="103"/>
        <v>0</v>
      </c>
      <c r="H383" s="11">
        <v>0</v>
      </c>
      <c r="I383" s="11">
        <v>0</v>
      </c>
      <c r="J383" s="11">
        <f t="shared" si="104"/>
        <v>0</v>
      </c>
    </row>
    <row r="384" spans="1:10" ht="14.25" customHeight="1" x14ac:dyDescent="0.3">
      <c r="A384" s="36"/>
      <c r="B384" s="62"/>
      <c r="C384" s="53" t="s">
        <v>249</v>
      </c>
      <c r="D384" s="26"/>
      <c r="E384" s="13">
        <f>SUM(E385:E386)</f>
        <v>0</v>
      </c>
      <c r="F384" s="13">
        <f>SUM(F385:F386)</f>
        <v>0</v>
      </c>
      <c r="G384" s="13">
        <f t="shared" si="103"/>
        <v>0</v>
      </c>
      <c r="H384" s="13">
        <f>SUM(H385:H386)</f>
        <v>0</v>
      </c>
      <c r="I384" s="13">
        <f>SUM(I385:I386)</f>
        <v>0</v>
      </c>
      <c r="J384" s="13">
        <f t="shared" si="104"/>
        <v>0</v>
      </c>
    </row>
    <row r="385" spans="1:12" x14ac:dyDescent="0.3">
      <c r="A385" s="36"/>
      <c r="B385" s="62"/>
      <c r="C385" s="62"/>
      <c r="D385" s="10" t="s">
        <v>332</v>
      </c>
      <c r="E385" s="11">
        <v>0</v>
      </c>
      <c r="F385" s="11">
        <v>0</v>
      </c>
      <c r="G385" s="11">
        <f t="shared" si="103"/>
        <v>0</v>
      </c>
      <c r="H385" s="11">
        <v>0</v>
      </c>
      <c r="I385" s="11">
        <v>0</v>
      </c>
      <c r="J385" s="11">
        <f t="shared" si="104"/>
        <v>0</v>
      </c>
    </row>
    <row r="386" spans="1:12" s="77" customFormat="1" x14ac:dyDescent="0.3">
      <c r="A386" s="36"/>
      <c r="B386" s="62"/>
      <c r="C386" s="62"/>
      <c r="D386" s="10"/>
      <c r="E386" s="11">
        <v>0</v>
      </c>
      <c r="F386" s="11">
        <v>0</v>
      </c>
      <c r="G386" s="11">
        <f>E386+F386</f>
        <v>0</v>
      </c>
      <c r="H386" s="11">
        <v>0</v>
      </c>
      <c r="I386" s="11">
        <v>0</v>
      </c>
      <c r="J386" s="11">
        <f>G386-H386</f>
        <v>0</v>
      </c>
      <c r="K386" s="88"/>
      <c r="L386" s="88"/>
    </row>
    <row r="387" spans="1:12" ht="15" customHeight="1" x14ac:dyDescent="0.3">
      <c r="A387" s="72"/>
      <c r="B387" s="73"/>
      <c r="C387" s="74" t="s">
        <v>250</v>
      </c>
      <c r="D387" s="75"/>
      <c r="E387" s="76">
        <f>SUM(E388:E389)</f>
        <v>0</v>
      </c>
      <c r="F387" s="76">
        <f>SUM(F388:F389)</f>
        <v>0</v>
      </c>
      <c r="G387" s="76">
        <f t="shared" ref="G387:G389" si="105">E387+F387</f>
        <v>0</v>
      </c>
      <c r="H387" s="76">
        <f>SUM(H388:H389)</f>
        <v>0</v>
      </c>
      <c r="I387" s="76">
        <f>SUM(I388:I389)</f>
        <v>0</v>
      </c>
      <c r="J387" s="76">
        <f t="shared" si="104"/>
        <v>0</v>
      </c>
    </row>
    <row r="388" spans="1:12" x14ac:dyDescent="0.3">
      <c r="A388" s="36"/>
      <c r="B388" s="62"/>
      <c r="C388" s="62"/>
      <c r="D388" s="10" t="s">
        <v>332</v>
      </c>
      <c r="E388" s="11">
        <v>0</v>
      </c>
      <c r="F388" s="11">
        <v>0</v>
      </c>
      <c r="G388" s="11">
        <f t="shared" si="105"/>
        <v>0</v>
      </c>
      <c r="H388" s="11">
        <v>0</v>
      </c>
      <c r="I388" s="11">
        <v>0</v>
      </c>
      <c r="J388" s="11">
        <f t="shared" si="104"/>
        <v>0</v>
      </c>
    </row>
    <row r="389" spans="1:12" x14ac:dyDescent="0.3">
      <c r="A389" s="36"/>
      <c r="B389" s="62"/>
      <c r="C389" s="62"/>
      <c r="D389" s="10"/>
      <c r="E389" s="11">
        <v>0</v>
      </c>
      <c r="F389" s="11">
        <v>0</v>
      </c>
      <c r="G389" s="11">
        <f t="shared" si="105"/>
        <v>0</v>
      </c>
      <c r="H389" s="11">
        <v>0</v>
      </c>
      <c r="I389" s="11">
        <v>0</v>
      </c>
      <c r="J389" s="11">
        <f t="shared" si="104"/>
        <v>0</v>
      </c>
    </row>
    <row r="390" spans="1:12" ht="12.75" customHeight="1" x14ac:dyDescent="0.3">
      <c r="A390" s="36"/>
      <c r="B390" s="62"/>
      <c r="C390" s="54" t="s">
        <v>292</v>
      </c>
      <c r="D390" s="26"/>
      <c r="E390" s="13">
        <f>SUM(E391:E392)</f>
        <v>0</v>
      </c>
      <c r="F390" s="13">
        <f>SUM(F391:F392)</f>
        <v>0</v>
      </c>
      <c r="G390" s="13">
        <f>E390+F390</f>
        <v>0</v>
      </c>
      <c r="H390" s="13">
        <f>SUM(H391:H392)</f>
        <v>0</v>
      </c>
      <c r="I390" s="13">
        <f>SUM(I391:I392)</f>
        <v>0</v>
      </c>
      <c r="J390" s="13">
        <f t="shared" si="104"/>
        <v>0</v>
      </c>
    </row>
    <row r="391" spans="1:12" ht="51" customHeight="1" x14ac:dyDescent="0.3">
      <c r="A391" s="36"/>
      <c r="B391" s="62"/>
      <c r="C391" s="62"/>
      <c r="D391" s="10" t="s">
        <v>330</v>
      </c>
      <c r="E391" s="11">
        <v>0</v>
      </c>
      <c r="F391" s="11">
        <v>0</v>
      </c>
      <c r="G391" s="11">
        <f t="shared" ref="G391:G392" si="106">E391+F391</f>
        <v>0</v>
      </c>
      <c r="H391" s="11">
        <v>0</v>
      </c>
      <c r="I391" s="11">
        <v>0</v>
      </c>
      <c r="J391" s="11">
        <f t="shared" si="104"/>
        <v>0</v>
      </c>
    </row>
    <row r="392" spans="1:12" ht="36" x14ac:dyDescent="0.3">
      <c r="A392" s="36"/>
      <c r="B392" s="62"/>
      <c r="C392" s="62"/>
      <c r="D392" s="10" t="s">
        <v>331</v>
      </c>
      <c r="E392" s="11">
        <v>0</v>
      </c>
      <c r="F392" s="11">
        <v>0</v>
      </c>
      <c r="G392" s="11">
        <f t="shared" si="106"/>
        <v>0</v>
      </c>
      <c r="H392" s="11">
        <v>0</v>
      </c>
      <c r="I392" s="11">
        <v>0</v>
      </c>
      <c r="J392" s="11">
        <f t="shared" si="104"/>
        <v>0</v>
      </c>
    </row>
    <row r="393" spans="1:12" ht="13.5" customHeight="1" x14ac:dyDescent="0.3">
      <c r="A393" s="36"/>
      <c r="B393" s="62"/>
      <c r="C393" s="53" t="s">
        <v>198</v>
      </c>
      <c r="D393" s="26"/>
      <c r="E393" s="13">
        <f>E394</f>
        <v>0</v>
      </c>
      <c r="F393" s="13">
        <f t="shared" ref="F393:I393" si="107">F394</f>
        <v>0</v>
      </c>
      <c r="G393" s="13">
        <f t="shared" si="107"/>
        <v>0</v>
      </c>
      <c r="H393" s="13">
        <f t="shared" si="107"/>
        <v>0</v>
      </c>
      <c r="I393" s="13">
        <f t="shared" si="107"/>
        <v>0</v>
      </c>
      <c r="J393" s="13">
        <f t="shared" si="104"/>
        <v>0</v>
      </c>
    </row>
    <row r="394" spans="1:12" ht="13.5" customHeight="1" x14ac:dyDescent="0.3">
      <c r="A394" s="36"/>
      <c r="B394" s="62"/>
      <c r="C394" s="53"/>
      <c r="D394" s="10" t="s">
        <v>400</v>
      </c>
      <c r="E394" s="11">
        <v>0</v>
      </c>
      <c r="F394" s="11">
        <v>0</v>
      </c>
      <c r="G394" s="11">
        <f t="shared" ref="G394:G432" si="108">E394+F394</f>
        <v>0</v>
      </c>
      <c r="H394" s="11">
        <v>0</v>
      </c>
      <c r="I394" s="11">
        <v>0</v>
      </c>
      <c r="J394" s="11">
        <f t="shared" si="104"/>
        <v>0</v>
      </c>
    </row>
    <row r="395" spans="1:12" ht="13.5" customHeight="1" x14ac:dyDescent="0.3">
      <c r="A395" s="36"/>
      <c r="B395" s="62"/>
      <c r="C395" s="53" t="s">
        <v>199</v>
      </c>
      <c r="D395" s="26"/>
      <c r="E395" s="13">
        <v>0</v>
      </c>
      <c r="F395" s="13">
        <v>0</v>
      </c>
      <c r="G395" s="13">
        <f t="shared" si="108"/>
        <v>0</v>
      </c>
      <c r="H395" s="13">
        <v>0</v>
      </c>
      <c r="I395" s="13">
        <v>0</v>
      </c>
      <c r="J395" s="13">
        <f t="shared" si="104"/>
        <v>0</v>
      </c>
    </row>
    <row r="396" spans="1:12" ht="13.5" customHeight="1" x14ac:dyDescent="0.3">
      <c r="A396" s="36"/>
      <c r="B396" s="62"/>
      <c r="C396" s="53" t="s">
        <v>200</v>
      </c>
      <c r="D396" s="26"/>
      <c r="E396" s="13">
        <v>0</v>
      </c>
      <c r="F396" s="13">
        <v>0</v>
      </c>
      <c r="G396" s="13">
        <f t="shared" si="108"/>
        <v>0</v>
      </c>
      <c r="H396" s="13">
        <v>0</v>
      </c>
      <c r="I396" s="13">
        <v>0</v>
      </c>
      <c r="J396" s="13">
        <f t="shared" si="104"/>
        <v>0</v>
      </c>
    </row>
    <row r="397" spans="1:12" ht="13.5" customHeight="1" x14ac:dyDescent="0.3">
      <c r="A397" s="36"/>
      <c r="B397" s="62"/>
      <c r="C397" s="53" t="s">
        <v>201</v>
      </c>
      <c r="D397" s="26"/>
      <c r="E397" s="13">
        <v>0</v>
      </c>
      <c r="F397" s="13">
        <v>0</v>
      </c>
      <c r="G397" s="13">
        <f t="shared" si="108"/>
        <v>0</v>
      </c>
      <c r="H397" s="13">
        <v>0</v>
      </c>
      <c r="I397" s="13">
        <v>0</v>
      </c>
      <c r="J397" s="13">
        <f t="shared" si="104"/>
        <v>0</v>
      </c>
    </row>
    <row r="398" spans="1:12" ht="13.5" customHeight="1" x14ac:dyDescent="0.3">
      <c r="A398" s="36"/>
      <c r="B398" s="46" t="s">
        <v>42</v>
      </c>
      <c r="C398" s="46"/>
      <c r="D398" s="47"/>
      <c r="E398" s="13">
        <f>+E399+E400+E401+E402+E403+E404+E405+E406</f>
        <v>0</v>
      </c>
      <c r="F398" s="13">
        <f>+F399+F400+F401+F402+F403+F404+F405+F406</f>
        <v>0</v>
      </c>
      <c r="G398" s="13">
        <f t="shared" si="108"/>
        <v>0</v>
      </c>
      <c r="H398" s="13">
        <f>+H399+H400+H401+H402+H403+H404+H405+H406</f>
        <v>0</v>
      </c>
      <c r="I398" s="13">
        <f>+I399+I400+I401+I402+I403+I404+I405+I406</f>
        <v>0</v>
      </c>
      <c r="J398" s="13">
        <f t="shared" si="104"/>
        <v>0</v>
      </c>
    </row>
    <row r="399" spans="1:12" ht="13.5" customHeight="1" x14ac:dyDescent="0.3">
      <c r="A399" s="36"/>
      <c r="B399" s="62"/>
      <c r="C399" s="53" t="s">
        <v>194</v>
      </c>
      <c r="D399" s="57"/>
      <c r="E399" s="13">
        <v>0</v>
      </c>
      <c r="F399" s="13">
        <v>0</v>
      </c>
      <c r="G399" s="13">
        <f t="shared" si="108"/>
        <v>0</v>
      </c>
      <c r="H399" s="13">
        <v>0</v>
      </c>
      <c r="I399" s="13">
        <v>0</v>
      </c>
      <c r="J399" s="13">
        <f t="shared" si="104"/>
        <v>0</v>
      </c>
    </row>
    <row r="400" spans="1:12" ht="13.5" customHeight="1" x14ac:dyDescent="0.3">
      <c r="A400" s="36"/>
      <c r="B400" s="20"/>
      <c r="C400" s="46" t="s">
        <v>195</v>
      </c>
      <c r="D400" s="21"/>
      <c r="E400" s="13">
        <v>0</v>
      </c>
      <c r="F400" s="13">
        <v>0</v>
      </c>
      <c r="G400" s="13">
        <f t="shared" si="108"/>
        <v>0</v>
      </c>
      <c r="H400" s="13">
        <v>0</v>
      </c>
      <c r="I400" s="13">
        <v>0</v>
      </c>
      <c r="J400" s="13">
        <f t="shared" si="104"/>
        <v>0</v>
      </c>
    </row>
    <row r="401" spans="1:10" ht="13.5" customHeight="1" x14ac:dyDescent="0.3">
      <c r="A401" s="36"/>
      <c r="B401" s="20"/>
      <c r="C401" s="46" t="s">
        <v>196</v>
      </c>
      <c r="D401" s="26"/>
      <c r="E401" s="13">
        <v>0</v>
      </c>
      <c r="F401" s="13">
        <v>0</v>
      </c>
      <c r="G401" s="13">
        <f t="shared" si="108"/>
        <v>0</v>
      </c>
      <c r="H401" s="13">
        <v>0</v>
      </c>
      <c r="I401" s="13">
        <v>0</v>
      </c>
      <c r="J401" s="13">
        <f t="shared" si="104"/>
        <v>0</v>
      </c>
    </row>
    <row r="402" spans="1:10" ht="13.5" customHeight="1" x14ac:dyDescent="0.3">
      <c r="A402" s="36"/>
      <c r="B402" s="20"/>
      <c r="C402" s="46" t="s">
        <v>197</v>
      </c>
      <c r="D402" s="26"/>
      <c r="E402" s="13">
        <v>0</v>
      </c>
      <c r="F402" s="13">
        <v>0</v>
      </c>
      <c r="G402" s="13">
        <f t="shared" si="108"/>
        <v>0</v>
      </c>
      <c r="H402" s="13">
        <v>0</v>
      </c>
      <c r="I402" s="13">
        <v>0</v>
      </c>
      <c r="J402" s="13">
        <f t="shared" si="104"/>
        <v>0</v>
      </c>
    </row>
    <row r="403" spans="1:10" ht="13.5" customHeight="1" x14ac:dyDescent="0.3">
      <c r="A403" s="36"/>
      <c r="B403" s="20"/>
      <c r="C403" s="46" t="s">
        <v>198</v>
      </c>
      <c r="D403" s="26"/>
      <c r="E403" s="13">
        <v>0</v>
      </c>
      <c r="F403" s="13">
        <v>0</v>
      </c>
      <c r="G403" s="13">
        <f t="shared" si="108"/>
        <v>0</v>
      </c>
      <c r="H403" s="13">
        <v>0</v>
      </c>
      <c r="I403" s="13">
        <v>0</v>
      </c>
      <c r="J403" s="13">
        <f t="shared" si="104"/>
        <v>0</v>
      </c>
    </row>
    <row r="404" spans="1:10" ht="13.5" customHeight="1" x14ac:dyDescent="0.3">
      <c r="A404" s="36"/>
      <c r="B404" s="20"/>
      <c r="C404" s="46" t="s">
        <v>199</v>
      </c>
      <c r="D404" s="26"/>
      <c r="E404" s="13">
        <v>0</v>
      </c>
      <c r="F404" s="13">
        <v>0</v>
      </c>
      <c r="G404" s="13">
        <f t="shared" si="108"/>
        <v>0</v>
      </c>
      <c r="H404" s="13">
        <v>0</v>
      </c>
      <c r="I404" s="13">
        <v>0</v>
      </c>
      <c r="J404" s="13">
        <f t="shared" si="104"/>
        <v>0</v>
      </c>
    </row>
    <row r="405" spans="1:10" ht="13.5" customHeight="1" x14ac:dyDescent="0.3">
      <c r="A405" s="36"/>
      <c r="B405" s="20"/>
      <c r="C405" s="46" t="s">
        <v>200</v>
      </c>
      <c r="D405" s="26"/>
      <c r="E405" s="13">
        <v>0</v>
      </c>
      <c r="F405" s="13">
        <v>0</v>
      </c>
      <c r="G405" s="13">
        <f t="shared" si="108"/>
        <v>0</v>
      </c>
      <c r="H405" s="13">
        <v>0</v>
      </c>
      <c r="I405" s="13">
        <v>0</v>
      </c>
      <c r="J405" s="13">
        <f t="shared" si="104"/>
        <v>0</v>
      </c>
    </row>
    <row r="406" spans="1:10" ht="13.5" customHeight="1" x14ac:dyDescent="0.3">
      <c r="A406" s="36"/>
      <c r="B406" s="20"/>
      <c r="C406" s="46" t="s">
        <v>201</v>
      </c>
      <c r="D406" s="26"/>
      <c r="E406" s="13">
        <v>0</v>
      </c>
      <c r="F406" s="13">
        <v>0</v>
      </c>
      <c r="G406" s="13">
        <f t="shared" si="108"/>
        <v>0</v>
      </c>
      <c r="H406" s="13">
        <v>0</v>
      </c>
      <c r="I406" s="13">
        <v>0</v>
      </c>
      <c r="J406" s="13">
        <f t="shared" si="104"/>
        <v>0</v>
      </c>
    </row>
    <row r="407" spans="1:10" ht="13.5" customHeight="1" x14ac:dyDescent="0.3">
      <c r="A407" s="36"/>
      <c r="B407" s="46" t="s">
        <v>43</v>
      </c>
      <c r="C407" s="46"/>
      <c r="D407" s="47"/>
      <c r="E407" s="13">
        <f>SUM(E408+E409)</f>
        <v>0</v>
      </c>
      <c r="F407" s="13">
        <f>SUM(F408+F409)</f>
        <v>0</v>
      </c>
      <c r="G407" s="13">
        <f t="shared" si="108"/>
        <v>0</v>
      </c>
      <c r="H407" s="13">
        <f>SUM(H408+H409)</f>
        <v>0</v>
      </c>
      <c r="I407" s="13">
        <f>SUM(I408+I409)</f>
        <v>0</v>
      </c>
      <c r="J407" s="13">
        <f t="shared" si="104"/>
        <v>0</v>
      </c>
    </row>
    <row r="408" spans="1:10" ht="13.5" customHeight="1" x14ac:dyDescent="0.3">
      <c r="A408" s="36"/>
      <c r="B408" s="20"/>
      <c r="C408" s="46" t="s">
        <v>202</v>
      </c>
      <c r="D408" s="26"/>
      <c r="E408" s="13">
        <v>0</v>
      </c>
      <c r="F408" s="13">
        <v>0</v>
      </c>
      <c r="G408" s="13">
        <f t="shared" si="108"/>
        <v>0</v>
      </c>
      <c r="H408" s="13">
        <v>0</v>
      </c>
      <c r="I408" s="13">
        <v>0</v>
      </c>
      <c r="J408" s="13">
        <f t="shared" si="104"/>
        <v>0</v>
      </c>
    </row>
    <row r="409" spans="1:10" ht="13.5" customHeight="1" x14ac:dyDescent="0.3">
      <c r="A409" s="36"/>
      <c r="B409" s="20"/>
      <c r="C409" s="46" t="s">
        <v>203</v>
      </c>
      <c r="D409" s="21"/>
      <c r="E409" s="13">
        <v>0</v>
      </c>
      <c r="F409" s="13">
        <v>0</v>
      </c>
      <c r="G409" s="13">
        <f t="shared" si="108"/>
        <v>0</v>
      </c>
      <c r="H409" s="13">
        <v>0</v>
      </c>
      <c r="I409" s="13">
        <v>0</v>
      </c>
      <c r="J409" s="13">
        <f t="shared" si="104"/>
        <v>0</v>
      </c>
    </row>
    <row r="410" spans="1:10" ht="13.5" customHeight="1" x14ac:dyDescent="0.3">
      <c r="A410" s="45" t="s">
        <v>44</v>
      </c>
      <c r="B410" s="46"/>
      <c r="C410" s="46"/>
      <c r="D410" s="47"/>
      <c r="E410" s="13">
        <f>SUM(E411+E413)</f>
        <v>0</v>
      </c>
      <c r="F410" s="13">
        <f>SUM(F411+F413)</f>
        <v>0</v>
      </c>
      <c r="G410" s="13">
        <f t="shared" si="108"/>
        <v>0</v>
      </c>
      <c r="H410" s="13">
        <f t="shared" ref="H410:I410" si="109">SUM(H411+H413)</f>
        <v>0</v>
      </c>
      <c r="I410" s="13">
        <f t="shared" si="109"/>
        <v>0</v>
      </c>
      <c r="J410" s="13">
        <f t="shared" si="104"/>
        <v>0</v>
      </c>
    </row>
    <row r="411" spans="1:10" ht="13.5" customHeight="1" x14ac:dyDescent="0.3">
      <c r="A411" s="36"/>
      <c r="B411" s="46" t="s">
        <v>204</v>
      </c>
      <c r="C411" s="46"/>
      <c r="D411" s="47"/>
      <c r="E411" s="13">
        <f>SUM(E412)</f>
        <v>0</v>
      </c>
      <c r="F411" s="13">
        <f>SUM(F412)</f>
        <v>0</v>
      </c>
      <c r="G411" s="13">
        <f t="shared" si="108"/>
        <v>0</v>
      </c>
      <c r="H411" s="13">
        <f t="shared" ref="H411:I411" si="110">SUM(H412)</f>
        <v>0</v>
      </c>
      <c r="I411" s="13">
        <f t="shared" si="110"/>
        <v>0</v>
      </c>
      <c r="J411" s="13">
        <f t="shared" si="104"/>
        <v>0</v>
      </c>
    </row>
    <row r="412" spans="1:10" ht="25.5" customHeight="1" x14ac:dyDescent="0.3">
      <c r="A412" s="36"/>
      <c r="B412" s="20"/>
      <c r="C412" s="104" t="s">
        <v>205</v>
      </c>
      <c r="D412" s="105"/>
      <c r="E412" s="13">
        <v>0</v>
      </c>
      <c r="F412" s="13">
        <v>0</v>
      </c>
      <c r="G412" s="13">
        <f t="shared" si="108"/>
        <v>0</v>
      </c>
      <c r="H412" s="13">
        <v>0</v>
      </c>
      <c r="I412" s="13">
        <v>0</v>
      </c>
      <c r="J412" s="13">
        <f t="shared" si="104"/>
        <v>0</v>
      </c>
    </row>
    <row r="413" spans="1:10" ht="13.5" customHeight="1" x14ac:dyDescent="0.3">
      <c r="A413" s="36"/>
      <c r="B413" s="46" t="s">
        <v>45</v>
      </c>
      <c r="C413" s="46"/>
      <c r="D413" s="47"/>
      <c r="E413" s="13">
        <f>SUM(E414)</f>
        <v>0</v>
      </c>
      <c r="F413" s="13">
        <f>SUM(F414)</f>
        <v>0</v>
      </c>
      <c r="G413" s="13">
        <f t="shared" si="108"/>
        <v>0</v>
      </c>
      <c r="H413" s="13">
        <f t="shared" ref="H413:I413" si="111">SUM(H414)</f>
        <v>0</v>
      </c>
      <c r="I413" s="13">
        <f t="shared" si="111"/>
        <v>0</v>
      </c>
      <c r="J413" s="13">
        <f t="shared" si="104"/>
        <v>0</v>
      </c>
    </row>
    <row r="414" spans="1:10" ht="14.25" customHeight="1" x14ac:dyDescent="0.3">
      <c r="A414" s="36"/>
      <c r="B414" s="20"/>
      <c r="C414" s="46" t="s">
        <v>206</v>
      </c>
      <c r="D414" s="21"/>
      <c r="E414" s="13">
        <v>0</v>
      </c>
      <c r="F414" s="13">
        <v>0</v>
      </c>
      <c r="G414" s="13">
        <f t="shared" si="108"/>
        <v>0</v>
      </c>
      <c r="H414" s="13">
        <v>0</v>
      </c>
      <c r="I414" s="13">
        <v>0</v>
      </c>
      <c r="J414" s="13">
        <f t="shared" si="104"/>
        <v>0</v>
      </c>
    </row>
    <row r="415" spans="1:10" ht="12" customHeight="1" x14ac:dyDescent="0.3">
      <c r="A415" s="45" t="s">
        <v>46</v>
      </c>
      <c r="B415" s="46"/>
      <c r="C415" s="46"/>
      <c r="D415" s="47"/>
      <c r="E415" s="13">
        <f>SUM(E416+E419+E423+E425+E427+E429)</f>
        <v>0</v>
      </c>
      <c r="F415" s="13">
        <f>SUM(F416+F419+F423+F425+F427+F429)</f>
        <v>0</v>
      </c>
      <c r="G415" s="13">
        <f t="shared" si="108"/>
        <v>0</v>
      </c>
      <c r="H415" s="13">
        <f t="shared" ref="H415:I415" si="112">SUM(H416+H419+H423+H425+H427+H429)</f>
        <v>0</v>
      </c>
      <c r="I415" s="13">
        <f t="shared" si="112"/>
        <v>0</v>
      </c>
      <c r="J415" s="13">
        <f t="shared" si="104"/>
        <v>0</v>
      </c>
    </row>
    <row r="416" spans="1:10" ht="12" customHeight="1" x14ac:dyDescent="0.3">
      <c r="A416" s="36"/>
      <c r="B416" s="46" t="s">
        <v>47</v>
      </c>
      <c r="C416" s="46"/>
      <c r="D416" s="47"/>
      <c r="E416" s="13">
        <f>SUM(E417:E418)</f>
        <v>0</v>
      </c>
      <c r="F416" s="13">
        <f>SUM(F417:F418)</f>
        <v>0</v>
      </c>
      <c r="G416" s="13">
        <f t="shared" si="108"/>
        <v>0</v>
      </c>
      <c r="H416" s="13">
        <f t="shared" ref="H416:I416" si="113">SUM(H417:H418)</f>
        <v>0</v>
      </c>
      <c r="I416" s="13">
        <f t="shared" si="113"/>
        <v>0</v>
      </c>
      <c r="J416" s="13">
        <f t="shared" si="104"/>
        <v>0</v>
      </c>
    </row>
    <row r="417" spans="1:10" ht="23.25" customHeight="1" x14ac:dyDescent="0.3">
      <c r="A417" s="36"/>
      <c r="B417" s="20"/>
      <c r="C417" s="46" t="s">
        <v>207</v>
      </c>
      <c r="D417" s="21"/>
      <c r="E417" s="13">
        <v>0</v>
      </c>
      <c r="F417" s="13">
        <v>0</v>
      </c>
      <c r="G417" s="13">
        <f t="shared" si="108"/>
        <v>0</v>
      </c>
      <c r="H417" s="13">
        <v>0</v>
      </c>
      <c r="I417" s="13">
        <v>0</v>
      </c>
      <c r="J417" s="13">
        <f t="shared" si="104"/>
        <v>0</v>
      </c>
    </row>
    <row r="418" spans="1:10" ht="14.25" customHeight="1" x14ac:dyDescent="0.3">
      <c r="A418" s="36"/>
      <c r="B418" s="20"/>
      <c r="C418" s="46" t="s">
        <v>208</v>
      </c>
      <c r="D418" s="21"/>
      <c r="E418" s="13">
        <v>0</v>
      </c>
      <c r="F418" s="13">
        <v>0</v>
      </c>
      <c r="G418" s="13">
        <f t="shared" si="108"/>
        <v>0</v>
      </c>
      <c r="H418" s="13">
        <v>0</v>
      </c>
      <c r="I418" s="13">
        <v>0</v>
      </c>
      <c r="J418" s="13">
        <f t="shared" si="104"/>
        <v>0</v>
      </c>
    </row>
    <row r="419" spans="1:10" ht="13.5" customHeight="1" x14ac:dyDescent="0.3">
      <c r="A419" s="36"/>
      <c r="B419" s="46" t="s">
        <v>48</v>
      </c>
      <c r="C419" s="46"/>
      <c r="D419" s="47"/>
      <c r="E419" s="13">
        <f>SUM(E420:E422)</f>
        <v>0</v>
      </c>
      <c r="F419" s="13">
        <f>SUM(F420)</f>
        <v>0</v>
      </c>
      <c r="G419" s="13">
        <f t="shared" si="108"/>
        <v>0</v>
      </c>
      <c r="H419" s="13">
        <f t="shared" ref="H419:I420" si="114">SUM(H420)</f>
        <v>0</v>
      </c>
      <c r="I419" s="13">
        <f t="shared" si="114"/>
        <v>0</v>
      </c>
      <c r="J419" s="13">
        <f t="shared" si="104"/>
        <v>0</v>
      </c>
    </row>
    <row r="420" spans="1:10" ht="24" customHeight="1" x14ac:dyDescent="0.3">
      <c r="A420" s="36"/>
      <c r="B420" s="20"/>
      <c r="C420" s="46" t="s">
        <v>209</v>
      </c>
      <c r="D420" s="21"/>
      <c r="E420" s="13">
        <f>SUM(E421)</f>
        <v>0</v>
      </c>
      <c r="F420" s="13">
        <f>SUM(F421)</f>
        <v>0</v>
      </c>
      <c r="G420" s="13">
        <f t="shared" si="108"/>
        <v>0</v>
      </c>
      <c r="H420" s="13">
        <f t="shared" si="114"/>
        <v>0</v>
      </c>
      <c r="I420" s="13">
        <f t="shared" si="114"/>
        <v>0</v>
      </c>
      <c r="J420" s="13">
        <f t="shared" si="104"/>
        <v>0</v>
      </c>
    </row>
    <row r="421" spans="1:10" ht="12.75" customHeight="1" x14ac:dyDescent="0.3">
      <c r="A421" s="35"/>
      <c r="B421" s="22"/>
      <c r="C421" s="22"/>
      <c r="D421" s="23" t="s">
        <v>274</v>
      </c>
      <c r="E421" s="11">
        <v>0</v>
      </c>
      <c r="F421" s="11">
        <v>0</v>
      </c>
      <c r="G421" s="11">
        <f t="shared" si="108"/>
        <v>0</v>
      </c>
      <c r="H421" s="11">
        <v>0</v>
      </c>
      <c r="I421" s="11">
        <v>0</v>
      </c>
      <c r="J421" s="11">
        <f t="shared" si="104"/>
        <v>0</v>
      </c>
    </row>
    <row r="422" spans="1:10" ht="12.75" customHeight="1" x14ac:dyDescent="0.3">
      <c r="A422" s="36"/>
      <c r="B422" s="20"/>
      <c r="C422" s="46" t="s">
        <v>210</v>
      </c>
      <c r="D422" s="21"/>
      <c r="E422" s="13">
        <v>0</v>
      </c>
      <c r="F422" s="13">
        <v>0</v>
      </c>
      <c r="G422" s="13">
        <f t="shared" si="108"/>
        <v>0</v>
      </c>
      <c r="H422" s="13">
        <v>0</v>
      </c>
      <c r="I422" s="13">
        <v>0</v>
      </c>
      <c r="J422" s="13">
        <f t="shared" si="104"/>
        <v>0</v>
      </c>
    </row>
    <row r="423" spans="1:10" ht="12.75" customHeight="1" x14ac:dyDescent="0.3">
      <c r="A423" s="36"/>
      <c r="B423" s="46" t="s">
        <v>49</v>
      </c>
      <c r="C423" s="46"/>
      <c r="D423" s="47"/>
      <c r="E423" s="13">
        <f>SUM(E424)</f>
        <v>0</v>
      </c>
      <c r="F423" s="13">
        <f>SUM(F424)</f>
        <v>0</v>
      </c>
      <c r="G423" s="13">
        <f t="shared" si="108"/>
        <v>0</v>
      </c>
      <c r="H423" s="13">
        <f t="shared" ref="H423:I423" si="115">SUM(H424)</f>
        <v>0</v>
      </c>
      <c r="I423" s="13">
        <f t="shared" si="115"/>
        <v>0</v>
      </c>
      <c r="J423" s="13">
        <f t="shared" si="104"/>
        <v>0</v>
      </c>
    </row>
    <row r="424" spans="1:10" ht="12.75" customHeight="1" x14ac:dyDescent="0.3">
      <c r="A424" s="36"/>
      <c r="B424" s="20"/>
      <c r="C424" s="46" t="s">
        <v>211</v>
      </c>
      <c r="D424" s="21"/>
      <c r="E424" s="13">
        <v>0</v>
      </c>
      <c r="F424" s="13">
        <v>0</v>
      </c>
      <c r="G424" s="13">
        <f t="shared" si="108"/>
        <v>0</v>
      </c>
      <c r="H424" s="13">
        <v>0</v>
      </c>
      <c r="I424" s="13">
        <v>0</v>
      </c>
      <c r="J424" s="13">
        <f t="shared" si="104"/>
        <v>0</v>
      </c>
    </row>
    <row r="425" spans="1:10" ht="12.75" customHeight="1" x14ac:dyDescent="0.3">
      <c r="A425" s="36"/>
      <c r="B425" s="46" t="s">
        <v>50</v>
      </c>
      <c r="C425" s="46"/>
      <c r="D425" s="47"/>
      <c r="E425" s="13">
        <f>SUM(E426)</f>
        <v>0</v>
      </c>
      <c r="F425" s="13">
        <f>SUM(F426)</f>
        <v>0</v>
      </c>
      <c r="G425" s="13">
        <f t="shared" si="108"/>
        <v>0</v>
      </c>
      <c r="H425" s="13">
        <f t="shared" ref="H425:I425" si="116">SUM(H426)</f>
        <v>0</v>
      </c>
      <c r="I425" s="13">
        <f t="shared" si="116"/>
        <v>0</v>
      </c>
      <c r="J425" s="13">
        <f t="shared" si="104"/>
        <v>0</v>
      </c>
    </row>
    <row r="426" spans="1:10" ht="12.75" customHeight="1" x14ac:dyDescent="0.3">
      <c r="A426" s="36"/>
      <c r="B426" s="20"/>
      <c r="C426" s="46" t="s">
        <v>212</v>
      </c>
      <c r="D426" s="21"/>
      <c r="E426" s="13">
        <v>0</v>
      </c>
      <c r="F426" s="13">
        <v>0</v>
      </c>
      <c r="G426" s="13">
        <f t="shared" si="108"/>
        <v>0</v>
      </c>
      <c r="H426" s="13">
        <v>0</v>
      </c>
      <c r="I426" s="13">
        <v>0</v>
      </c>
      <c r="J426" s="13">
        <f t="shared" si="104"/>
        <v>0</v>
      </c>
    </row>
    <row r="427" spans="1:10" ht="12.75" customHeight="1" x14ac:dyDescent="0.3">
      <c r="A427" s="36"/>
      <c r="B427" s="46" t="s">
        <v>51</v>
      </c>
      <c r="C427" s="46"/>
      <c r="D427" s="47"/>
      <c r="E427" s="13">
        <f>SUM(E428)</f>
        <v>0</v>
      </c>
      <c r="F427" s="13">
        <f>SUM(F428)</f>
        <v>0</v>
      </c>
      <c r="G427" s="13">
        <f t="shared" si="108"/>
        <v>0</v>
      </c>
      <c r="H427" s="13">
        <f t="shared" ref="H427:I427" si="117">SUM(H428)</f>
        <v>0</v>
      </c>
      <c r="I427" s="13">
        <f t="shared" si="117"/>
        <v>0</v>
      </c>
      <c r="J427" s="13">
        <f t="shared" si="104"/>
        <v>0</v>
      </c>
    </row>
    <row r="428" spans="1:10" ht="12.75" customHeight="1" x14ac:dyDescent="0.3">
      <c r="A428" s="36"/>
      <c r="B428" s="20"/>
      <c r="C428" s="46" t="s">
        <v>213</v>
      </c>
      <c r="D428" s="21"/>
      <c r="E428" s="13">
        <v>0</v>
      </c>
      <c r="F428" s="13">
        <v>0</v>
      </c>
      <c r="G428" s="13">
        <f t="shared" si="108"/>
        <v>0</v>
      </c>
      <c r="H428" s="13">
        <v>0</v>
      </c>
      <c r="I428" s="13">
        <v>0</v>
      </c>
      <c r="J428" s="13">
        <f t="shared" si="104"/>
        <v>0</v>
      </c>
    </row>
    <row r="429" spans="1:10" ht="17.25" customHeight="1" x14ac:dyDescent="0.3">
      <c r="A429" s="36"/>
      <c r="B429" s="46" t="s">
        <v>52</v>
      </c>
      <c r="C429" s="46"/>
      <c r="D429" s="47"/>
      <c r="E429" s="13">
        <f>SUM(E430)</f>
        <v>0</v>
      </c>
      <c r="F429" s="13">
        <f>SUM(F430)</f>
        <v>0</v>
      </c>
      <c r="G429" s="13">
        <f t="shared" si="108"/>
        <v>0</v>
      </c>
      <c r="H429" s="13">
        <f t="shared" ref="H429:I429" si="118">SUM(H430)</f>
        <v>0</v>
      </c>
      <c r="I429" s="13">
        <f t="shared" si="118"/>
        <v>0</v>
      </c>
      <c r="J429" s="13">
        <f t="shared" si="104"/>
        <v>0</v>
      </c>
    </row>
    <row r="430" spans="1:10" ht="17.25" customHeight="1" x14ac:dyDescent="0.3">
      <c r="A430" s="36"/>
      <c r="B430" s="20"/>
      <c r="C430" s="46" t="s">
        <v>214</v>
      </c>
      <c r="D430" s="21"/>
      <c r="E430" s="13">
        <f>SUM(E431:E431)</f>
        <v>0</v>
      </c>
      <c r="F430" s="13">
        <f>SUM(F431:F431)</f>
        <v>0</v>
      </c>
      <c r="G430" s="13">
        <f t="shared" si="108"/>
        <v>0</v>
      </c>
      <c r="H430" s="13">
        <f>SUM(H431:H431)</f>
        <v>0</v>
      </c>
      <c r="I430" s="13">
        <f>SUM(I431:I431)</f>
        <v>0</v>
      </c>
      <c r="J430" s="13">
        <f t="shared" si="104"/>
        <v>0</v>
      </c>
    </row>
    <row r="431" spans="1:10" ht="17.25" customHeight="1" x14ac:dyDescent="0.3">
      <c r="A431" s="38"/>
      <c r="B431" s="39"/>
      <c r="C431" s="39"/>
      <c r="D431" s="33" t="s">
        <v>214</v>
      </c>
      <c r="E431" s="14">
        <v>0</v>
      </c>
      <c r="F431" s="14">
        <v>0</v>
      </c>
      <c r="G431" s="14">
        <f t="shared" si="108"/>
        <v>0</v>
      </c>
      <c r="H431" s="14">
        <v>0</v>
      </c>
      <c r="I431" s="14">
        <v>0</v>
      </c>
      <c r="J431" s="14">
        <f t="shared" si="104"/>
        <v>0</v>
      </c>
    </row>
    <row r="432" spans="1:10" ht="20.25" customHeight="1" x14ac:dyDescent="0.3">
      <c r="A432" s="106" t="s">
        <v>53</v>
      </c>
      <c r="B432" s="106"/>
      <c r="C432" s="106"/>
      <c r="D432" s="106"/>
      <c r="E432" s="13">
        <f>SUM(E11+E53+E153+E284+E308+E364+E410+E415)</f>
        <v>28051930.520000003</v>
      </c>
      <c r="F432" s="13">
        <f>SUM(F11+F53+F153+F284+F308+F364+F410+F415)</f>
        <v>0</v>
      </c>
      <c r="G432" s="13">
        <f t="shared" si="108"/>
        <v>28051930.520000003</v>
      </c>
      <c r="H432" s="13">
        <f>SUM(H11+H53+H153+H284+H308+H364+H410+H415)</f>
        <v>7096645.2800000003</v>
      </c>
      <c r="I432" s="13">
        <f>SUM(I11+I53+I153+I284+I308+I364+I410+I415)</f>
        <v>7096645.2800000003</v>
      </c>
      <c r="J432" s="13">
        <f>G432-H432</f>
        <v>20955285.240000002</v>
      </c>
    </row>
    <row r="433" spans="1:12" s="61" customFormat="1" ht="15" customHeight="1" x14ac:dyDescent="0.3">
      <c r="A433" s="63"/>
      <c r="B433" s="63"/>
      <c r="C433" s="63"/>
      <c r="D433" s="63"/>
      <c r="E433" s="78"/>
      <c r="F433" s="78"/>
      <c r="G433" s="78"/>
      <c r="H433" s="78"/>
      <c r="I433" s="78"/>
      <c r="J433" s="78"/>
      <c r="K433" s="88"/>
      <c r="L433" s="88"/>
    </row>
    <row r="434" spans="1:12" s="61" customFormat="1" ht="15" customHeight="1" x14ac:dyDescent="0.3">
      <c r="A434" s="63"/>
      <c r="B434" s="63"/>
      <c r="C434" s="63"/>
      <c r="D434" s="63"/>
      <c r="E434" s="78"/>
      <c r="F434" s="78"/>
      <c r="G434" s="78"/>
      <c r="H434" s="78"/>
      <c r="I434" s="78"/>
      <c r="J434" s="78"/>
      <c r="K434" s="88"/>
      <c r="L434" s="88"/>
    </row>
    <row r="435" spans="1:12" s="61" customFormat="1" ht="15" customHeight="1" x14ac:dyDescent="0.3">
      <c r="A435" s="67" t="s">
        <v>285</v>
      </c>
      <c r="B435" s="68"/>
      <c r="C435" s="68"/>
      <c r="E435" s="69"/>
      <c r="F435" s="68"/>
      <c r="G435" s="69"/>
      <c r="H435" s="69"/>
      <c r="I435" s="69"/>
      <c r="J435" s="68"/>
      <c r="K435" s="88"/>
      <c r="L435" s="88"/>
    </row>
    <row r="436" spans="1:12" s="61" customFormat="1" ht="15" customHeight="1" x14ac:dyDescent="0.3">
      <c r="A436" s="68"/>
      <c r="B436" s="68"/>
      <c r="C436" s="68"/>
      <c r="D436" s="67"/>
      <c r="E436" s="68"/>
      <c r="F436" s="68"/>
      <c r="G436" s="68"/>
      <c r="H436" s="68"/>
      <c r="I436" s="68"/>
      <c r="J436" s="68"/>
      <c r="K436" s="88"/>
      <c r="L436" s="88"/>
    </row>
    <row r="437" spans="1:12" ht="15" customHeight="1" x14ac:dyDescent="0.3">
      <c r="A437" s="68"/>
      <c r="B437" s="68"/>
      <c r="C437" s="68"/>
      <c r="D437" s="68"/>
      <c r="E437" s="68"/>
      <c r="F437" s="68"/>
      <c r="G437" s="68"/>
      <c r="H437" s="68"/>
      <c r="I437" s="68"/>
      <c r="J437" s="68"/>
    </row>
    <row r="438" spans="1:12" s="1" customFormat="1" ht="15" customHeight="1" x14ac:dyDescent="0.2">
      <c r="A438" s="5"/>
      <c r="B438" s="5"/>
      <c r="C438" s="5"/>
      <c r="D438" s="5"/>
      <c r="E438" s="70"/>
      <c r="F438" s="70"/>
      <c r="G438" s="70"/>
      <c r="H438" s="70"/>
      <c r="I438" s="70"/>
      <c r="J438" s="70"/>
      <c r="K438" s="88"/>
      <c r="L438" s="88"/>
    </row>
    <row r="439" spans="1:12" s="1" customFormat="1" ht="15" customHeight="1" x14ac:dyDescent="0.2">
      <c r="A439" s="5"/>
      <c r="B439" s="5"/>
      <c r="C439" s="5"/>
      <c r="D439" s="5"/>
      <c r="E439" s="6"/>
      <c r="F439" s="5"/>
      <c r="G439" s="5"/>
      <c r="H439" s="5"/>
      <c r="I439" s="5"/>
      <c r="J439" s="71"/>
      <c r="K439" s="88"/>
      <c r="L439" s="88"/>
    </row>
    <row r="440" spans="1:12" s="1" customFormat="1" ht="15" customHeight="1" x14ac:dyDescent="0.2">
      <c r="A440" s="5"/>
      <c r="B440" s="5"/>
      <c r="C440" s="5"/>
      <c r="D440" s="5"/>
      <c r="E440" s="6"/>
      <c r="F440" s="5"/>
      <c r="G440" s="5"/>
      <c r="H440" s="5"/>
      <c r="I440" s="5"/>
      <c r="J440" s="5"/>
      <c r="K440" s="88"/>
      <c r="L440" s="88"/>
    </row>
    <row r="441" spans="1:12" s="1" customFormat="1" ht="15" customHeight="1" x14ac:dyDescent="0.2">
      <c r="A441" s="5"/>
      <c r="B441" s="5"/>
      <c r="C441" s="5"/>
      <c r="D441" s="5"/>
      <c r="E441" s="6"/>
      <c r="F441" s="5"/>
      <c r="G441" s="5"/>
      <c r="H441" s="5"/>
      <c r="I441" s="5"/>
      <c r="J441" s="5"/>
      <c r="K441" s="88"/>
      <c r="L441" s="88"/>
    </row>
    <row r="442" spans="1:12" s="1" customFormat="1" ht="15" customHeight="1" x14ac:dyDescent="0.2">
      <c r="A442" s="5"/>
      <c r="B442" s="5"/>
      <c r="C442" s="5"/>
      <c r="D442" s="5"/>
      <c r="E442" s="6"/>
      <c r="F442" s="5"/>
      <c r="G442" s="5"/>
      <c r="H442" s="5"/>
      <c r="I442" s="5"/>
      <c r="J442" s="5"/>
      <c r="K442" s="88"/>
      <c r="L442" s="88"/>
    </row>
    <row r="443" spans="1:12" s="1" customFormat="1" ht="15" customHeight="1" x14ac:dyDescent="0.2">
      <c r="A443" s="5"/>
      <c r="B443" s="5"/>
      <c r="C443" s="5"/>
      <c r="D443" s="5"/>
      <c r="E443" s="6"/>
      <c r="F443" s="5"/>
      <c r="G443" s="5"/>
      <c r="H443" s="5"/>
      <c r="I443" s="5"/>
      <c r="J443" s="5"/>
      <c r="K443" s="88"/>
      <c r="L443" s="88"/>
    </row>
    <row r="444" spans="1:12" s="1" customFormat="1" ht="15" customHeight="1" x14ac:dyDescent="0.2">
      <c r="A444" s="5"/>
      <c r="B444" s="5"/>
      <c r="C444" s="5"/>
      <c r="D444" s="5"/>
      <c r="E444" s="6"/>
      <c r="F444" s="5"/>
      <c r="G444" s="5"/>
      <c r="H444" s="5"/>
      <c r="I444" s="5"/>
      <c r="J444" s="5"/>
      <c r="K444" s="88"/>
      <c r="L444" s="88"/>
    </row>
    <row r="445" spans="1:12" s="1" customFormat="1" ht="15" customHeight="1" x14ac:dyDescent="0.2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88"/>
      <c r="L445" s="88"/>
    </row>
    <row r="446" spans="1:12" s="1" customFormat="1" ht="15" customHeight="1" x14ac:dyDescent="0.2">
      <c r="A446" s="5"/>
      <c r="B446" s="5"/>
      <c r="C446" s="5"/>
      <c r="D446" s="5"/>
      <c r="E446" s="6"/>
      <c r="F446" s="5"/>
      <c r="G446" s="5"/>
      <c r="H446" s="5"/>
      <c r="I446" s="5"/>
      <c r="J446" s="5"/>
      <c r="K446" s="88"/>
      <c r="L446" s="88"/>
    </row>
    <row r="447" spans="1:12" x14ac:dyDescent="0.3">
      <c r="A447" s="8"/>
      <c r="B447" s="7"/>
      <c r="C447" s="7"/>
      <c r="D447" s="7"/>
    </row>
    <row r="448" spans="1:12" ht="16.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</row>
    <row r="449" spans="1:10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</row>
  </sheetData>
  <mergeCells count="22">
    <mergeCell ref="J8:J9"/>
    <mergeCell ref="C47:D47"/>
    <mergeCell ref="B54:D54"/>
    <mergeCell ref="A8:A10"/>
    <mergeCell ref="B8:B10"/>
    <mergeCell ref="C8:C10"/>
    <mergeCell ref="D8:D10"/>
    <mergeCell ref="E8:I8"/>
    <mergeCell ref="A2:J2"/>
    <mergeCell ref="A3:J3"/>
    <mergeCell ref="A4:J4"/>
    <mergeCell ref="A6:J6"/>
    <mergeCell ref="A7:J7"/>
    <mergeCell ref="A5:J5"/>
    <mergeCell ref="A432:D432"/>
    <mergeCell ref="C64:D64"/>
    <mergeCell ref="C274:D274"/>
    <mergeCell ref="C344:D344"/>
    <mergeCell ref="C372:D372"/>
    <mergeCell ref="C412:D412"/>
    <mergeCell ref="C107:D107"/>
    <mergeCell ref="B184:D184"/>
  </mergeCells>
  <pageMargins left="0.31496062992125984" right="0.31496062992125984" top="0.39370078740157483" bottom="0.39370078740157483" header="0" footer="0"/>
  <pageSetup scale="82" fitToHeight="0" orientation="landscape" r:id="rId1"/>
  <headerFooter>
    <oddFooter>&amp;RPág.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8"/>
  <sheetViews>
    <sheetView showGridLines="0" topLeftCell="A300" zoomScale="130" zoomScaleNormal="130" workbookViewId="0">
      <selection activeCell="K18" sqref="K18"/>
    </sheetView>
  </sheetViews>
  <sheetFormatPr baseColWidth="10" defaultRowHeight="16.5" x14ac:dyDescent="0.3"/>
  <cols>
    <col min="1" max="1" width="5.85546875" style="4" customWidth="1"/>
    <col min="2" max="3" width="6.85546875" style="4" customWidth="1"/>
    <col min="4" max="4" width="46.5703125" style="4" customWidth="1"/>
    <col min="5" max="8" width="15.7109375" style="4" customWidth="1"/>
    <col min="9" max="9" width="13.5703125" style="4" customWidth="1"/>
    <col min="10" max="10" width="18" style="4" customWidth="1"/>
    <col min="11" max="11" width="11.85546875" style="2" bestFit="1" customWidth="1"/>
    <col min="12" max="16384" width="11.42578125" style="2"/>
  </cols>
  <sheetData>
    <row r="1" spans="1:12" x14ac:dyDescent="0.3">
      <c r="J1" s="81"/>
    </row>
    <row r="2" spans="1:12" x14ac:dyDescent="0.3">
      <c r="A2" s="98" t="s">
        <v>333</v>
      </c>
      <c r="B2" s="98"/>
      <c r="C2" s="98"/>
      <c r="D2" s="98"/>
      <c r="E2" s="98"/>
      <c r="F2" s="98"/>
      <c r="G2" s="98"/>
      <c r="H2" s="98"/>
      <c r="I2" s="98"/>
      <c r="J2" s="98"/>
    </row>
    <row r="3" spans="1:12" x14ac:dyDescent="0.3">
      <c r="A3" s="99" t="s">
        <v>251</v>
      </c>
      <c r="B3" s="99"/>
      <c r="C3" s="99"/>
      <c r="D3" s="99"/>
      <c r="E3" s="99"/>
      <c r="F3" s="99"/>
      <c r="G3" s="99"/>
      <c r="H3" s="99"/>
      <c r="I3" s="99"/>
      <c r="J3" s="99"/>
    </row>
    <row r="4" spans="1:12" x14ac:dyDescent="0.3">
      <c r="A4" s="100" t="s">
        <v>297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2" x14ac:dyDescent="0.3">
      <c r="A5" s="100" t="s">
        <v>403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2" x14ac:dyDescent="0.3">
      <c r="A6" s="101" t="s">
        <v>409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2" x14ac:dyDescent="0.3">
      <c r="A7" s="107" t="s">
        <v>298</v>
      </c>
      <c r="B7" s="107"/>
      <c r="C7" s="107"/>
      <c r="D7" s="107"/>
      <c r="E7" s="107"/>
      <c r="F7" s="107"/>
      <c r="G7" s="107"/>
      <c r="H7" s="107"/>
      <c r="I7" s="107"/>
      <c r="J7" s="107"/>
      <c r="K7" s="34"/>
    </row>
    <row r="8" spans="1:12" x14ac:dyDescent="0.3">
      <c r="A8" s="113" t="s">
        <v>299</v>
      </c>
      <c r="B8" s="113" t="s">
        <v>2</v>
      </c>
      <c r="C8" s="116" t="s">
        <v>300</v>
      </c>
      <c r="D8" s="119" t="s">
        <v>301</v>
      </c>
      <c r="E8" s="110" t="s">
        <v>302</v>
      </c>
      <c r="F8" s="111"/>
      <c r="G8" s="111"/>
      <c r="H8" s="111"/>
      <c r="I8" s="112"/>
      <c r="J8" s="108" t="s">
        <v>253</v>
      </c>
      <c r="K8" s="44"/>
    </row>
    <row r="9" spans="1:12" ht="29.25" customHeight="1" x14ac:dyDescent="0.3">
      <c r="A9" s="114"/>
      <c r="B9" s="114"/>
      <c r="C9" s="117"/>
      <c r="D9" s="120"/>
      <c r="E9" s="29" t="s">
        <v>3</v>
      </c>
      <c r="F9" s="30" t="s">
        <v>255</v>
      </c>
      <c r="G9" s="29" t="s">
        <v>0</v>
      </c>
      <c r="H9" s="29" t="s">
        <v>1</v>
      </c>
      <c r="I9" s="41" t="s">
        <v>4</v>
      </c>
      <c r="J9" s="109"/>
      <c r="K9" s="43"/>
    </row>
    <row r="10" spans="1:12" ht="15" customHeight="1" x14ac:dyDescent="0.3">
      <c r="A10" s="115"/>
      <c r="B10" s="115"/>
      <c r="C10" s="118"/>
      <c r="D10" s="121"/>
      <c r="E10" s="32" t="s">
        <v>54</v>
      </c>
      <c r="F10" s="32" t="s">
        <v>55</v>
      </c>
      <c r="G10" s="31" t="s">
        <v>56</v>
      </c>
      <c r="H10" s="32" t="s">
        <v>57</v>
      </c>
      <c r="I10" s="32" t="s">
        <v>58</v>
      </c>
      <c r="J10" s="42" t="s">
        <v>254</v>
      </c>
    </row>
    <row r="11" spans="1:12" ht="15" customHeight="1" x14ac:dyDescent="0.3">
      <c r="A11" s="45" t="s">
        <v>5</v>
      </c>
      <c r="B11" s="20"/>
      <c r="C11" s="20"/>
      <c r="D11" s="21"/>
      <c r="E11" s="13">
        <f>SUM(E12+E16+E21+E32+E37+E46+E50)</f>
        <v>0</v>
      </c>
      <c r="F11" s="13">
        <f>SUM(F12+F16+F21+F32+F37+F46+F50)</f>
        <v>0</v>
      </c>
      <c r="G11" s="13">
        <f>E11+F11</f>
        <v>0</v>
      </c>
      <c r="H11" s="13">
        <f>SUM(H12+H16+H21+H32+H37+H46+H50)</f>
        <v>0</v>
      </c>
      <c r="I11" s="13">
        <f>SUM(I12+I16+I21+I32+I37+I46+I50)</f>
        <v>0</v>
      </c>
      <c r="J11" s="13">
        <f>G11-H11</f>
        <v>0</v>
      </c>
      <c r="K11" s="82" t="s">
        <v>410</v>
      </c>
    </row>
    <row r="12" spans="1:12" ht="12.75" customHeight="1" x14ac:dyDescent="0.3">
      <c r="A12" s="35"/>
      <c r="B12" s="46" t="s">
        <v>6</v>
      </c>
      <c r="C12" s="51"/>
      <c r="D12" s="48"/>
      <c r="E12" s="13">
        <f>SUM(E13)</f>
        <v>0</v>
      </c>
      <c r="F12" s="13">
        <f>SUM(F13)</f>
        <v>0</v>
      </c>
      <c r="G12" s="13">
        <f t="shared" ref="G12:G141" si="0">E12+F12</f>
        <v>0</v>
      </c>
      <c r="H12" s="13">
        <f t="shared" ref="H12:I12" si="1">SUM(H13)</f>
        <v>0</v>
      </c>
      <c r="I12" s="13">
        <f t="shared" si="1"/>
        <v>0</v>
      </c>
      <c r="J12" s="13">
        <f t="shared" ref="J12:J97" si="2">G12-H12</f>
        <v>0</v>
      </c>
      <c r="K12" s="88">
        <v>81713.47</v>
      </c>
      <c r="L12" s="92">
        <v>18958.150000000001</v>
      </c>
    </row>
    <row r="13" spans="1:12" ht="12.75" customHeight="1" x14ac:dyDescent="0.3">
      <c r="A13" s="35"/>
      <c r="B13" s="12"/>
      <c r="C13" s="53" t="s">
        <v>59</v>
      </c>
      <c r="D13" s="2"/>
      <c r="E13" s="13">
        <f>SUM(E14:E15)</f>
        <v>0</v>
      </c>
      <c r="F13" s="13">
        <f>SUM(F14:F15)</f>
        <v>0</v>
      </c>
      <c r="G13" s="13">
        <f t="shared" si="0"/>
        <v>0</v>
      </c>
      <c r="H13" s="13">
        <f t="shared" ref="H13:I13" si="3">SUM(H14:H15)</f>
        <v>0</v>
      </c>
      <c r="I13" s="13">
        <f t="shared" si="3"/>
        <v>0</v>
      </c>
      <c r="J13" s="13">
        <f t="shared" si="2"/>
        <v>0</v>
      </c>
      <c r="K13" s="88">
        <v>57673.15</v>
      </c>
    </row>
    <row r="14" spans="1:12" ht="12.75" customHeight="1" x14ac:dyDescent="0.3">
      <c r="A14" s="35"/>
      <c r="B14" s="12"/>
      <c r="C14" s="52"/>
      <c r="D14" s="10" t="s">
        <v>256</v>
      </c>
      <c r="E14" s="11">
        <v>0</v>
      </c>
      <c r="F14" s="11">
        <v>0</v>
      </c>
      <c r="G14" s="11">
        <f t="shared" si="0"/>
        <v>0</v>
      </c>
      <c r="H14" s="11">
        <v>0</v>
      </c>
      <c r="I14" s="11">
        <v>0</v>
      </c>
      <c r="J14" s="11">
        <f>G14-H14</f>
        <v>0</v>
      </c>
      <c r="K14" s="88">
        <v>68480.95</v>
      </c>
    </row>
    <row r="15" spans="1:12" ht="12.75" customHeight="1" x14ac:dyDescent="0.3">
      <c r="A15" s="35"/>
      <c r="B15" s="12"/>
      <c r="C15" s="12"/>
      <c r="D15" s="10" t="s">
        <v>225</v>
      </c>
      <c r="E15" s="11">
        <v>0</v>
      </c>
      <c r="F15" s="11">
        <v>0</v>
      </c>
      <c r="G15" s="11">
        <f t="shared" si="0"/>
        <v>0</v>
      </c>
      <c r="H15" s="11">
        <v>0</v>
      </c>
      <c r="I15" s="11">
        <v>0</v>
      </c>
      <c r="J15" s="11">
        <f t="shared" si="2"/>
        <v>0</v>
      </c>
      <c r="K15" s="88">
        <v>87533.3</v>
      </c>
    </row>
    <row r="16" spans="1:12" ht="12.75" customHeight="1" x14ac:dyDescent="0.3">
      <c r="A16" s="35"/>
      <c r="B16" s="46" t="s">
        <v>7</v>
      </c>
      <c r="C16" s="46"/>
      <c r="D16" s="47"/>
      <c r="E16" s="13">
        <f>E17+E18</f>
        <v>0</v>
      </c>
      <c r="F16" s="13">
        <f>F17+F18</f>
        <v>0</v>
      </c>
      <c r="G16" s="13">
        <f t="shared" si="0"/>
        <v>0</v>
      </c>
      <c r="H16" s="13">
        <f t="shared" ref="H16:I16" si="4">H17+H18</f>
        <v>0</v>
      </c>
      <c r="I16" s="13">
        <f t="shared" si="4"/>
        <v>0</v>
      </c>
      <c r="J16" s="13">
        <f t="shared" si="2"/>
        <v>0</v>
      </c>
      <c r="K16" s="88">
        <v>80925.649999999994</v>
      </c>
    </row>
    <row r="17" spans="1:11" ht="12.75" customHeight="1" x14ac:dyDescent="0.3">
      <c r="A17" s="35"/>
      <c r="B17" s="12"/>
      <c r="C17" s="53" t="s">
        <v>60</v>
      </c>
      <c r="D17" s="26"/>
      <c r="E17" s="13">
        <v>0</v>
      </c>
      <c r="F17" s="13">
        <v>0</v>
      </c>
      <c r="G17" s="13">
        <f t="shared" si="0"/>
        <v>0</v>
      </c>
      <c r="H17" s="13">
        <v>0</v>
      </c>
      <c r="I17" s="13">
        <v>0</v>
      </c>
      <c r="J17" s="13">
        <f t="shared" si="2"/>
        <v>0</v>
      </c>
      <c r="K17" s="88">
        <v>65255.15</v>
      </c>
    </row>
    <row r="18" spans="1:11" ht="12.75" customHeight="1" x14ac:dyDescent="0.3">
      <c r="A18" s="35"/>
      <c r="B18" s="12"/>
      <c r="C18" s="54" t="s">
        <v>61</v>
      </c>
      <c r="D18" s="26"/>
      <c r="E18" s="13">
        <f>SUM(E19)</f>
        <v>0</v>
      </c>
      <c r="F18" s="13">
        <f>SUM(F19)</f>
        <v>0</v>
      </c>
      <c r="G18" s="13">
        <f t="shared" si="0"/>
        <v>0</v>
      </c>
      <c r="H18" s="13">
        <f>SUM(H19)</f>
        <v>0</v>
      </c>
      <c r="I18" s="13">
        <f>SUM(I19)</f>
        <v>0</v>
      </c>
      <c r="J18" s="13">
        <f t="shared" si="2"/>
        <v>0</v>
      </c>
      <c r="K18" s="89">
        <f>SUM(K12:K17)</f>
        <v>441581.67000000004</v>
      </c>
    </row>
    <row r="19" spans="1:11" ht="12.75" customHeight="1" x14ac:dyDescent="0.3">
      <c r="A19" s="35"/>
      <c r="B19" s="12"/>
      <c r="C19" s="12"/>
      <c r="D19" s="10" t="s">
        <v>374</v>
      </c>
      <c r="E19" s="11">
        <v>0</v>
      </c>
      <c r="F19" s="11">
        <v>0</v>
      </c>
      <c r="G19" s="11">
        <f t="shared" si="0"/>
        <v>0</v>
      </c>
      <c r="H19" s="11">
        <v>0</v>
      </c>
      <c r="I19" s="11">
        <v>0</v>
      </c>
      <c r="J19" s="11">
        <f t="shared" si="2"/>
        <v>0</v>
      </c>
    </row>
    <row r="20" spans="1:11" ht="12.75" customHeight="1" x14ac:dyDescent="0.3">
      <c r="A20" s="35"/>
      <c r="B20" s="12"/>
      <c r="C20" s="54" t="s">
        <v>62</v>
      </c>
      <c r="D20" s="26"/>
      <c r="E20" s="11">
        <v>0</v>
      </c>
      <c r="F20" s="11">
        <v>0</v>
      </c>
      <c r="G20" s="13">
        <f t="shared" si="0"/>
        <v>0</v>
      </c>
      <c r="H20" s="13">
        <v>0</v>
      </c>
      <c r="I20" s="13">
        <v>0</v>
      </c>
      <c r="J20" s="13">
        <f t="shared" si="2"/>
        <v>0</v>
      </c>
    </row>
    <row r="21" spans="1:11" ht="12.75" customHeight="1" x14ac:dyDescent="0.3">
      <c r="A21" s="35"/>
      <c r="B21" s="46" t="s">
        <v>8</v>
      </c>
      <c r="C21" s="46"/>
      <c r="D21" s="47"/>
      <c r="E21" s="13">
        <f>+E22+E23+E28+E29</f>
        <v>0</v>
      </c>
      <c r="F21" s="13">
        <f>+F22+F23+F28+F29</f>
        <v>0</v>
      </c>
      <c r="G21" s="13">
        <f t="shared" si="0"/>
        <v>0</v>
      </c>
      <c r="H21" s="13">
        <f t="shared" ref="H21:I21" si="5">+H22+H23+H28+H29</f>
        <v>0</v>
      </c>
      <c r="I21" s="13">
        <f t="shared" si="5"/>
        <v>0</v>
      </c>
      <c r="J21" s="13">
        <f t="shared" si="2"/>
        <v>0</v>
      </c>
    </row>
    <row r="22" spans="1:11" ht="12.75" customHeight="1" x14ac:dyDescent="0.3">
      <c r="A22" s="35"/>
      <c r="B22" s="12"/>
      <c r="C22" s="54" t="s">
        <v>63</v>
      </c>
      <c r="D22" s="26"/>
      <c r="E22" s="13">
        <v>0</v>
      </c>
      <c r="F22" s="13">
        <v>0</v>
      </c>
      <c r="G22" s="13">
        <f t="shared" si="0"/>
        <v>0</v>
      </c>
      <c r="H22" s="13">
        <v>0</v>
      </c>
      <c r="I22" s="13">
        <v>0</v>
      </c>
      <c r="J22" s="13">
        <f t="shared" si="2"/>
        <v>0</v>
      </c>
    </row>
    <row r="23" spans="1:11" ht="12.75" customHeight="1" x14ac:dyDescent="0.3">
      <c r="A23" s="35"/>
      <c r="B23" s="12"/>
      <c r="C23" s="54" t="s">
        <v>64</v>
      </c>
      <c r="D23" s="26"/>
      <c r="E23" s="13">
        <f>SUM(E24:E27)</f>
        <v>0</v>
      </c>
      <c r="F23" s="13">
        <f>SUM(F24:F27)</f>
        <v>0</v>
      </c>
      <c r="G23" s="13">
        <f t="shared" si="0"/>
        <v>0</v>
      </c>
      <c r="H23" s="13">
        <f>SUM(H24:H27)</f>
        <v>0</v>
      </c>
      <c r="I23" s="13">
        <f>SUM(I24:I27)</f>
        <v>0</v>
      </c>
      <c r="J23" s="13">
        <f t="shared" si="2"/>
        <v>0</v>
      </c>
    </row>
    <row r="24" spans="1:11" ht="12.75" customHeight="1" x14ac:dyDescent="0.3">
      <c r="A24" s="35"/>
      <c r="B24" s="12"/>
      <c r="C24" s="12"/>
      <c r="D24" s="10" t="s">
        <v>257</v>
      </c>
      <c r="E24" s="11">
        <v>0</v>
      </c>
      <c r="F24" s="11">
        <v>0</v>
      </c>
      <c r="G24" s="11">
        <f t="shared" si="0"/>
        <v>0</v>
      </c>
      <c r="H24" s="11">
        <v>0</v>
      </c>
      <c r="I24" s="11">
        <v>0</v>
      </c>
      <c r="J24" s="11">
        <f t="shared" si="2"/>
        <v>0</v>
      </c>
    </row>
    <row r="25" spans="1:11" ht="12.75" customHeight="1" x14ac:dyDescent="0.3">
      <c r="A25" s="35"/>
      <c r="B25" s="12"/>
      <c r="C25" s="12"/>
      <c r="D25" s="10" t="s">
        <v>258</v>
      </c>
      <c r="E25" s="11">
        <v>0</v>
      </c>
      <c r="F25" s="11">
        <v>0</v>
      </c>
      <c r="G25" s="11">
        <f t="shared" si="0"/>
        <v>0</v>
      </c>
      <c r="H25" s="11">
        <v>0</v>
      </c>
      <c r="I25" s="11">
        <v>0</v>
      </c>
      <c r="J25" s="11">
        <f t="shared" si="2"/>
        <v>0</v>
      </c>
    </row>
    <row r="26" spans="1:11" ht="12.75" customHeight="1" x14ac:dyDescent="0.3">
      <c r="A26" s="35"/>
      <c r="B26" s="12"/>
      <c r="C26" s="12"/>
      <c r="D26" s="10" t="s">
        <v>259</v>
      </c>
      <c r="E26" s="11">
        <v>0</v>
      </c>
      <c r="F26" s="11">
        <v>0</v>
      </c>
      <c r="G26" s="11">
        <f t="shared" si="0"/>
        <v>0</v>
      </c>
      <c r="H26" s="11">
        <v>0</v>
      </c>
      <c r="I26" s="11">
        <v>0</v>
      </c>
      <c r="J26" s="11">
        <f t="shared" si="2"/>
        <v>0</v>
      </c>
    </row>
    <row r="27" spans="1:11" ht="12.75" customHeight="1" x14ac:dyDescent="0.3">
      <c r="A27" s="35"/>
      <c r="B27" s="12"/>
      <c r="C27" s="12"/>
      <c r="D27" s="10" t="s">
        <v>260</v>
      </c>
      <c r="E27" s="11">
        <v>0</v>
      </c>
      <c r="F27" s="11">
        <v>0</v>
      </c>
      <c r="G27" s="11">
        <f t="shared" si="0"/>
        <v>0</v>
      </c>
      <c r="H27" s="11">
        <v>0</v>
      </c>
      <c r="I27" s="11">
        <v>0</v>
      </c>
      <c r="J27" s="11">
        <f>G27-H27</f>
        <v>0</v>
      </c>
      <c r="K27" s="2" t="s">
        <v>280</v>
      </c>
    </row>
    <row r="28" spans="1:11" ht="12.75" customHeight="1" x14ac:dyDescent="0.3">
      <c r="A28" s="35"/>
      <c r="B28" s="12"/>
      <c r="C28" s="54" t="s">
        <v>65</v>
      </c>
      <c r="D28" s="26"/>
      <c r="E28" s="13">
        <v>0</v>
      </c>
      <c r="F28" s="13">
        <v>0</v>
      </c>
      <c r="G28" s="13">
        <f t="shared" si="0"/>
        <v>0</v>
      </c>
      <c r="H28" s="13">
        <v>0</v>
      </c>
      <c r="I28" s="13">
        <v>0</v>
      </c>
      <c r="J28" s="13">
        <f t="shared" si="2"/>
        <v>0</v>
      </c>
    </row>
    <row r="29" spans="1:11" ht="12.75" customHeight="1" x14ac:dyDescent="0.3">
      <c r="A29" s="35"/>
      <c r="B29" s="12"/>
      <c r="C29" s="54" t="s">
        <v>66</v>
      </c>
      <c r="D29" s="26"/>
      <c r="E29" s="13">
        <f>SUM(E30:E31)</f>
        <v>0</v>
      </c>
      <c r="F29" s="13">
        <f>SUM(F30:F31)</f>
        <v>0</v>
      </c>
      <c r="G29" s="13">
        <f t="shared" si="0"/>
        <v>0</v>
      </c>
      <c r="H29" s="13">
        <f>SUM(H30:H31)</f>
        <v>0</v>
      </c>
      <c r="I29" s="13">
        <f>SUM(I30:I31)</f>
        <v>0</v>
      </c>
      <c r="J29" s="13">
        <f t="shared" si="2"/>
        <v>0</v>
      </c>
    </row>
    <row r="30" spans="1:11" ht="12.75" customHeight="1" x14ac:dyDescent="0.3">
      <c r="A30" s="35"/>
      <c r="B30" s="12"/>
      <c r="C30" s="12"/>
      <c r="D30" s="10" t="s">
        <v>305</v>
      </c>
      <c r="E30" s="11">
        <v>0</v>
      </c>
      <c r="F30" s="11">
        <v>0</v>
      </c>
      <c r="G30" s="11">
        <f t="shared" si="0"/>
        <v>0</v>
      </c>
      <c r="H30" s="11">
        <v>0</v>
      </c>
      <c r="I30" s="11">
        <v>0</v>
      </c>
      <c r="J30" s="11">
        <f t="shared" si="2"/>
        <v>0</v>
      </c>
    </row>
    <row r="31" spans="1:11" ht="12.75" customHeight="1" x14ac:dyDescent="0.3">
      <c r="A31" s="35"/>
      <c r="B31" s="12"/>
      <c r="C31" s="12"/>
      <c r="D31" s="10" t="s">
        <v>306</v>
      </c>
      <c r="E31" s="11">
        <v>0</v>
      </c>
      <c r="F31" s="11">
        <v>0</v>
      </c>
      <c r="G31" s="11">
        <f t="shared" si="0"/>
        <v>0</v>
      </c>
      <c r="H31" s="11">
        <v>0</v>
      </c>
      <c r="I31" s="11">
        <v>0</v>
      </c>
      <c r="J31" s="11">
        <f t="shared" si="2"/>
        <v>0</v>
      </c>
    </row>
    <row r="32" spans="1:11" ht="12.75" customHeight="1" x14ac:dyDescent="0.3">
      <c r="A32" s="35"/>
      <c r="B32" s="46" t="s">
        <v>9</v>
      </c>
      <c r="C32" s="46"/>
      <c r="D32" s="47"/>
      <c r="E32" s="13">
        <f>E33+E35+E36</f>
        <v>0</v>
      </c>
      <c r="F32" s="13">
        <f>F33+F35+F36</f>
        <v>0</v>
      </c>
      <c r="G32" s="13">
        <f t="shared" si="0"/>
        <v>0</v>
      </c>
      <c r="H32" s="13">
        <f>H33+H35+H36</f>
        <v>0</v>
      </c>
      <c r="I32" s="13">
        <f>I33+I35+I36</f>
        <v>0</v>
      </c>
      <c r="J32" s="13">
        <f t="shared" si="2"/>
        <v>0</v>
      </c>
    </row>
    <row r="33" spans="1:10" ht="12.75" customHeight="1" x14ac:dyDescent="0.3">
      <c r="A33" s="35"/>
      <c r="B33" s="12"/>
      <c r="C33" s="54" t="s">
        <v>67</v>
      </c>
      <c r="D33" s="26"/>
      <c r="E33" s="13">
        <f>+E34</f>
        <v>0</v>
      </c>
      <c r="F33" s="13">
        <f>+F34</f>
        <v>0</v>
      </c>
      <c r="G33" s="13">
        <f t="shared" si="0"/>
        <v>0</v>
      </c>
      <c r="H33" s="13">
        <f t="shared" ref="H33:I33" si="6">+H34</f>
        <v>0</v>
      </c>
      <c r="I33" s="13">
        <f t="shared" si="6"/>
        <v>0</v>
      </c>
      <c r="J33" s="13">
        <f t="shared" si="2"/>
        <v>0</v>
      </c>
    </row>
    <row r="34" spans="1:10" ht="12.75" customHeight="1" x14ac:dyDescent="0.3">
      <c r="A34" s="35"/>
      <c r="B34" s="12"/>
      <c r="C34" s="12"/>
      <c r="D34" s="10" t="s">
        <v>334</v>
      </c>
      <c r="E34" s="11">
        <v>0</v>
      </c>
      <c r="F34" s="11">
        <v>0</v>
      </c>
      <c r="G34" s="11">
        <f t="shared" si="0"/>
        <v>0</v>
      </c>
      <c r="H34" s="11">
        <v>0</v>
      </c>
      <c r="I34" s="11">
        <v>0</v>
      </c>
      <c r="J34" s="11">
        <f t="shared" si="2"/>
        <v>0</v>
      </c>
    </row>
    <row r="35" spans="1:10" ht="12.75" customHeight="1" x14ac:dyDescent="0.3">
      <c r="A35" s="35"/>
      <c r="B35" s="12"/>
      <c r="C35" s="54" t="s">
        <v>68</v>
      </c>
      <c r="D35" s="26"/>
      <c r="E35" s="11">
        <v>0</v>
      </c>
      <c r="F35" s="11">
        <v>0</v>
      </c>
      <c r="G35" s="13">
        <f t="shared" si="0"/>
        <v>0</v>
      </c>
      <c r="H35" s="13">
        <v>0</v>
      </c>
      <c r="I35" s="13">
        <v>0</v>
      </c>
      <c r="J35" s="13">
        <f t="shared" si="2"/>
        <v>0</v>
      </c>
    </row>
    <row r="36" spans="1:10" ht="12.75" customHeight="1" x14ac:dyDescent="0.3">
      <c r="A36" s="35"/>
      <c r="B36" s="12"/>
      <c r="C36" s="54" t="s">
        <v>69</v>
      </c>
      <c r="D36" s="26"/>
      <c r="E36" s="13">
        <v>0</v>
      </c>
      <c r="F36" s="13">
        <v>0</v>
      </c>
      <c r="G36" s="13">
        <f t="shared" si="0"/>
        <v>0</v>
      </c>
      <c r="H36" s="13">
        <v>0</v>
      </c>
      <c r="I36" s="13">
        <v>0</v>
      </c>
      <c r="J36" s="13">
        <f t="shared" si="2"/>
        <v>0</v>
      </c>
    </row>
    <row r="37" spans="1:10" ht="12.75" customHeight="1" x14ac:dyDescent="0.3">
      <c r="A37" s="35"/>
      <c r="B37" s="46" t="s">
        <v>10</v>
      </c>
      <c r="C37" s="46"/>
      <c r="D37" s="47"/>
      <c r="E37" s="13">
        <f>+E38+E39+E42+E43+E44</f>
        <v>0</v>
      </c>
      <c r="F37" s="13">
        <f>+F38+F39+F42+F43+F44</f>
        <v>0</v>
      </c>
      <c r="G37" s="13">
        <f t="shared" si="0"/>
        <v>0</v>
      </c>
      <c r="H37" s="13">
        <f>+H38+H39+H42+H43+H44</f>
        <v>0</v>
      </c>
      <c r="I37" s="13">
        <f>+I38+I39+I42+I43+I44</f>
        <v>0</v>
      </c>
      <c r="J37" s="13">
        <f t="shared" si="2"/>
        <v>0</v>
      </c>
    </row>
    <row r="38" spans="1:10" ht="12.75" customHeight="1" x14ac:dyDescent="0.3">
      <c r="A38" s="35"/>
      <c r="B38" s="12"/>
      <c r="C38" s="54" t="s">
        <v>70</v>
      </c>
      <c r="D38" s="26"/>
      <c r="E38" s="13">
        <v>0</v>
      </c>
      <c r="F38" s="13">
        <v>0</v>
      </c>
      <c r="G38" s="13">
        <f t="shared" si="0"/>
        <v>0</v>
      </c>
      <c r="H38" s="13">
        <v>0</v>
      </c>
      <c r="I38" s="13">
        <v>0</v>
      </c>
      <c r="J38" s="13">
        <f t="shared" si="2"/>
        <v>0</v>
      </c>
    </row>
    <row r="39" spans="1:10" ht="12.75" customHeight="1" x14ac:dyDescent="0.3">
      <c r="A39" s="35"/>
      <c r="B39" s="12"/>
      <c r="C39" s="54" t="s">
        <v>71</v>
      </c>
      <c r="D39" s="26"/>
      <c r="E39" s="13">
        <f>SUM(E40:E41)</f>
        <v>0</v>
      </c>
      <c r="F39" s="13">
        <f>SUM(F40:F41)</f>
        <v>0</v>
      </c>
      <c r="G39" s="13">
        <f t="shared" si="0"/>
        <v>0</v>
      </c>
      <c r="H39" s="13">
        <f>SUM(H40:H41)</f>
        <v>0</v>
      </c>
      <c r="I39" s="13">
        <f>SUM(I40:I41)</f>
        <v>0</v>
      </c>
      <c r="J39" s="13">
        <f t="shared" si="2"/>
        <v>0</v>
      </c>
    </row>
    <row r="40" spans="1:10" ht="12.75" customHeight="1" x14ac:dyDescent="0.3">
      <c r="A40" s="35"/>
      <c r="B40" s="12"/>
      <c r="C40" s="12"/>
      <c r="D40" s="10" t="s">
        <v>335</v>
      </c>
      <c r="E40" s="11">
        <v>0</v>
      </c>
      <c r="F40" s="11">
        <v>0</v>
      </c>
      <c r="G40" s="11">
        <f t="shared" si="0"/>
        <v>0</v>
      </c>
      <c r="H40" s="11">
        <v>0</v>
      </c>
      <c r="I40" s="11">
        <v>0</v>
      </c>
      <c r="J40" s="11">
        <f t="shared" si="2"/>
        <v>0</v>
      </c>
    </row>
    <row r="41" spans="1:10" ht="12.75" customHeight="1" x14ac:dyDescent="0.3">
      <c r="A41" s="35"/>
      <c r="B41" s="12"/>
      <c r="C41" s="12"/>
      <c r="D41" s="10" t="s">
        <v>294</v>
      </c>
      <c r="E41" s="11">
        <v>0</v>
      </c>
      <c r="F41" s="11">
        <v>0</v>
      </c>
      <c r="G41" s="11">
        <f t="shared" si="0"/>
        <v>0</v>
      </c>
      <c r="H41" s="11">
        <v>0</v>
      </c>
      <c r="I41" s="11">
        <v>0</v>
      </c>
      <c r="J41" s="11">
        <f t="shared" si="2"/>
        <v>0</v>
      </c>
    </row>
    <row r="42" spans="1:10" ht="12.75" customHeight="1" x14ac:dyDescent="0.3">
      <c r="A42" s="35"/>
      <c r="B42" s="12"/>
      <c r="C42" s="54" t="s">
        <v>72</v>
      </c>
      <c r="D42" s="26"/>
      <c r="E42" s="13">
        <v>0</v>
      </c>
      <c r="F42" s="13">
        <v>0</v>
      </c>
      <c r="G42" s="13">
        <f t="shared" si="0"/>
        <v>0</v>
      </c>
      <c r="H42" s="13">
        <v>0</v>
      </c>
      <c r="I42" s="13">
        <v>0</v>
      </c>
      <c r="J42" s="13">
        <f t="shared" si="2"/>
        <v>0</v>
      </c>
    </row>
    <row r="43" spans="1:10" ht="12.75" customHeight="1" x14ac:dyDescent="0.3">
      <c r="A43" s="35"/>
      <c r="B43" s="12"/>
      <c r="C43" s="54" t="s">
        <v>73</v>
      </c>
      <c r="D43" s="26"/>
      <c r="E43" s="13">
        <v>0</v>
      </c>
      <c r="F43" s="13">
        <v>0</v>
      </c>
      <c r="G43" s="13">
        <f t="shared" si="0"/>
        <v>0</v>
      </c>
      <c r="H43" s="13">
        <v>0</v>
      </c>
      <c r="I43" s="13">
        <v>0</v>
      </c>
      <c r="J43" s="13">
        <f t="shared" si="2"/>
        <v>0</v>
      </c>
    </row>
    <row r="44" spans="1:10" ht="12.75" customHeight="1" x14ac:dyDescent="0.3">
      <c r="A44" s="35"/>
      <c r="B44" s="12"/>
      <c r="C44" s="54" t="s">
        <v>74</v>
      </c>
      <c r="D44" s="26"/>
      <c r="E44" s="13">
        <f>SUM(E45:E45)</f>
        <v>0</v>
      </c>
      <c r="F44" s="13">
        <f>SUM(F45:F45)</f>
        <v>0</v>
      </c>
      <c r="G44" s="13">
        <f t="shared" si="0"/>
        <v>0</v>
      </c>
      <c r="H44" s="13">
        <f>SUM(H45:H45)</f>
        <v>0</v>
      </c>
      <c r="I44" s="13">
        <f>SUM(I45:I45)</f>
        <v>0</v>
      </c>
      <c r="J44" s="13">
        <f t="shared" si="2"/>
        <v>0</v>
      </c>
    </row>
    <row r="45" spans="1:10" ht="12.75" customHeight="1" x14ac:dyDescent="0.3">
      <c r="A45" s="35"/>
      <c r="B45" s="12"/>
      <c r="C45" s="12"/>
      <c r="D45" s="10" t="s">
        <v>281</v>
      </c>
      <c r="E45" s="11">
        <v>0</v>
      </c>
      <c r="F45" s="11">
        <v>0</v>
      </c>
      <c r="G45" s="11">
        <f t="shared" si="0"/>
        <v>0</v>
      </c>
      <c r="H45" s="11">
        <v>0</v>
      </c>
      <c r="I45" s="11">
        <v>0</v>
      </c>
      <c r="J45" s="11">
        <f t="shared" si="2"/>
        <v>0</v>
      </c>
    </row>
    <row r="46" spans="1:10" ht="12.75" customHeight="1" x14ac:dyDescent="0.3">
      <c r="A46" s="35"/>
      <c r="B46" s="46" t="s">
        <v>215</v>
      </c>
      <c r="C46" s="46"/>
      <c r="D46" s="47"/>
      <c r="E46" s="13">
        <f t="shared" ref="E46:F46" si="7">+E47</f>
        <v>0</v>
      </c>
      <c r="F46" s="13">
        <f t="shared" si="7"/>
        <v>0</v>
      </c>
      <c r="G46" s="13">
        <f t="shared" si="0"/>
        <v>0</v>
      </c>
      <c r="H46" s="13">
        <f>+H47</f>
        <v>0</v>
      </c>
      <c r="I46" s="13">
        <f>+I47</f>
        <v>0</v>
      </c>
      <c r="J46" s="13">
        <f t="shared" si="2"/>
        <v>0</v>
      </c>
    </row>
    <row r="47" spans="1:10" ht="26.25" customHeight="1" x14ac:dyDescent="0.3">
      <c r="A47" s="35"/>
      <c r="B47" s="12"/>
      <c r="C47" s="102" t="s">
        <v>216</v>
      </c>
      <c r="D47" s="103"/>
      <c r="E47" s="13">
        <f>+E48+E49</f>
        <v>0</v>
      </c>
      <c r="F47" s="13">
        <f t="shared" ref="F47:J47" si="8">+F48+F49</f>
        <v>0</v>
      </c>
      <c r="G47" s="13">
        <f t="shared" si="8"/>
        <v>0</v>
      </c>
      <c r="H47" s="13">
        <f t="shared" si="8"/>
        <v>0</v>
      </c>
      <c r="I47" s="13">
        <f t="shared" si="8"/>
        <v>0</v>
      </c>
      <c r="J47" s="13">
        <f t="shared" si="8"/>
        <v>0</v>
      </c>
    </row>
    <row r="48" spans="1:10" x14ac:dyDescent="0.3">
      <c r="A48" s="35"/>
      <c r="B48" s="12"/>
      <c r="C48" s="12"/>
      <c r="D48" s="10" t="s">
        <v>336</v>
      </c>
      <c r="E48" s="11">
        <v>0</v>
      </c>
      <c r="F48" s="11">
        <v>0</v>
      </c>
      <c r="G48" s="11">
        <f t="shared" si="0"/>
        <v>0</v>
      </c>
      <c r="H48" s="11">
        <v>0</v>
      </c>
      <c r="I48" s="11">
        <v>0</v>
      </c>
      <c r="J48" s="11">
        <f t="shared" si="2"/>
        <v>0</v>
      </c>
    </row>
    <row r="49" spans="1:10" ht="24" x14ac:dyDescent="0.3">
      <c r="A49" s="35"/>
      <c r="B49" s="12"/>
      <c r="C49" s="12"/>
      <c r="D49" s="10" t="s">
        <v>337</v>
      </c>
      <c r="E49" s="11">
        <v>0</v>
      </c>
      <c r="F49" s="11">
        <v>0</v>
      </c>
      <c r="G49" s="11">
        <f t="shared" si="0"/>
        <v>0</v>
      </c>
      <c r="H49" s="11">
        <v>0</v>
      </c>
      <c r="I49" s="11">
        <v>0</v>
      </c>
      <c r="J49" s="11">
        <f t="shared" si="2"/>
        <v>0</v>
      </c>
    </row>
    <row r="50" spans="1:10" ht="12.75" customHeight="1" x14ac:dyDescent="0.3">
      <c r="A50" s="35"/>
      <c r="B50" s="46" t="s">
        <v>11</v>
      </c>
      <c r="C50" s="46"/>
      <c r="D50" s="47"/>
      <c r="E50" s="13">
        <v>0</v>
      </c>
      <c r="F50" s="13">
        <v>0</v>
      </c>
      <c r="G50" s="13">
        <f t="shared" si="0"/>
        <v>0</v>
      </c>
      <c r="H50" s="13">
        <f t="shared" ref="H50:I50" si="9">SUM(H51:H52)</f>
        <v>0</v>
      </c>
      <c r="I50" s="13">
        <f t="shared" si="9"/>
        <v>0</v>
      </c>
      <c r="J50" s="13">
        <f t="shared" si="2"/>
        <v>0</v>
      </c>
    </row>
    <row r="51" spans="1:10" ht="12.75" customHeight="1" x14ac:dyDescent="0.3">
      <c r="A51" s="35"/>
      <c r="B51" s="12"/>
      <c r="C51" s="54" t="s">
        <v>75</v>
      </c>
      <c r="D51" s="26"/>
      <c r="E51" s="13">
        <v>0</v>
      </c>
      <c r="F51" s="13">
        <v>0</v>
      </c>
      <c r="G51" s="13">
        <f t="shared" si="0"/>
        <v>0</v>
      </c>
      <c r="H51" s="13">
        <v>0</v>
      </c>
      <c r="I51" s="13">
        <v>0</v>
      </c>
      <c r="J51" s="13">
        <f t="shared" si="2"/>
        <v>0</v>
      </c>
    </row>
    <row r="52" spans="1:10" ht="12.75" customHeight="1" x14ac:dyDescent="0.3">
      <c r="A52" s="35"/>
      <c r="B52" s="12"/>
      <c r="C52" s="54" t="s">
        <v>76</v>
      </c>
      <c r="D52" s="26"/>
      <c r="E52" s="13">
        <v>0</v>
      </c>
      <c r="F52" s="13">
        <v>0</v>
      </c>
      <c r="G52" s="13">
        <f t="shared" si="0"/>
        <v>0</v>
      </c>
      <c r="H52" s="13">
        <v>0</v>
      </c>
      <c r="I52" s="13">
        <v>0</v>
      </c>
      <c r="J52" s="13">
        <f t="shared" si="2"/>
        <v>0</v>
      </c>
    </row>
    <row r="53" spans="1:10" ht="12.75" customHeight="1" x14ac:dyDescent="0.3">
      <c r="A53" s="45" t="s">
        <v>12</v>
      </c>
      <c r="B53" s="46"/>
      <c r="C53" s="46"/>
      <c r="D53" s="47"/>
      <c r="E53" s="13">
        <f>SUM(E54+E73+E79+E111+E115+E101+E127+E133)</f>
        <v>987638.11</v>
      </c>
      <c r="F53" s="13">
        <f>SUM(F54+F73+F79+F111+F115+F101+F127+F133)</f>
        <v>0</v>
      </c>
      <c r="G53" s="13">
        <f t="shared" si="0"/>
        <v>987638.11</v>
      </c>
      <c r="H53" s="13">
        <f>SUM(H54+H73+H79+H111+H115+H101+H127+H133)</f>
        <v>0</v>
      </c>
      <c r="I53" s="13">
        <f>SUM(I54+I73+I79+I111+I115+I101+I127+I133)</f>
        <v>0</v>
      </c>
      <c r="J53" s="13">
        <f t="shared" si="2"/>
        <v>987638.11</v>
      </c>
    </row>
    <row r="54" spans="1:10" ht="26.25" customHeight="1" x14ac:dyDescent="0.3">
      <c r="A54" s="35"/>
      <c r="B54" s="104" t="s">
        <v>13</v>
      </c>
      <c r="C54" s="104"/>
      <c r="D54" s="105"/>
      <c r="E54" s="13">
        <f>+E55+E58+E62+E64+E66+E69+E71+E72</f>
        <v>150000</v>
      </c>
      <c r="F54" s="13">
        <f>+F55+F58+F62+F64+F66+F69+F71+F72</f>
        <v>0</v>
      </c>
      <c r="G54" s="13">
        <f t="shared" si="0"/>
        <v>150000</v>
      </c>
      <c r="H54" s="13">
        <f>+H55+H58+H62+H64+H66+H69+H71+H72</f>
        <v>0</v>
      </c>
      <c r="I54" s="13">
        <f>+I55+I58+I62+I64+I66+I69+I71+I72</f>
        <v>0</v>
      </c>
      <c r="J54" s="13">
        <f t="shared" si="2"/>
        <v>150000</v>
      </c>
    </row>
    <row r="55" spans="1:10" ht="12.75" customHeight="1" x14ac:dyDescent="0.3">
      <c r="A55" s="35"/>
      <c r="B55" s="12"/>
      <c r="C55" s="54" t="s">
        <v>77</v>
      </c>
      <c r="D55" s="26"/>
      <c r="E55" s="13">
        <f>+E56+E57</f>
        <v>80000</v>
      </c>
      <c r="F55" s="13">
        <f>+F56+F57</f>
        <v>0</v>
      </c>
      <c r="G55" s="13">
        <f t="shared" si="0"/>
        <v>80000</v>
      </c>
      <c r="H55" s="13">
        <f>+H56+H57</f>
        <v>0</v>
      </c>
      <c r="I55" s="13">
        <f>+I56+I57</f>
        <v>0</v>
      </c>
      <c r="J55" s="13">
        <f t="shared" si="2"/>
        <v>80000</v>
      </c>
    </row>
    <row r="56" spans="1:10" ht="12.75" customHeight="1" x14ac:dyDescent="0.3">
      <c r="A56" s="35"/>
      <c r="B56" s="12"/>
      <c r="C56" s="12"/>
      <c r="D56" s="10" t="s">
        <v>338</v>
      </c>
      <c r="E56" s="11">
        <v>0</v>
      </c>
      <c r="F56" s="11">
        <v>0</v>
      </c>
      <c r="G56" s="11">
        <f>E56+F56</f>
        <v>0</v>
      </c>
      <c r="H56" s="11">
        <v>0</v>
      </c>
      <c r="I56" s="11">
        <v>0</v>
      </c>
      <c r="J56" s="11">
        <f>G56-H56</f>
        <v>0</v>
      </c>
    </row>
    <row r="57" spans="1:10" ht="12.75" customHeight="1" x14ac:dyDescent="0.3">
      <c r="A57" s="35"/>
      <c r="B57" s="12"/>
      <c r="C57" s="12"/>
      <c r="D57" s="10" t="s">
        <v>339</v>
      </c>
      <c r="E57" s="11">
        <v>80000</v>
      </c>
      <c r="F57" s="11">
        <v>0</v>
      </c>
      <c r="G57" s="11">
        <f>E57+F57</f>
        <v>80000</v>
      </c>
      <c r="H57" s="11">
        <v>0</v>
      </c>
      <c r="I57" s="11">
        <v>0</v>
      </c>
      <c r="J57" s="11">
        <f>G57-H57</f>
        <v>80000</v>
      </c>
    </row>
    <row r="58" spans="1:10" ht="12.75" customHeight="1" x14ac:dyDescent="0.3">
      <c r="A58" s="35"/>
      <c r="B58" s="12"/>
      <c r="C58" s="54" t="s">
        <v>78</v>
      </c>
      <c r="D58" s="26"/>
      <c r="E58" s="13">
        <f>SUM(E59:E61)</f>
        <v>0</v>
      </c>
      <c r="F58" s="13">
        <f>SUM(F59:F61)</f>
        <v>0</v>
      </c>
      <c r="G58" s="13">
        <f t="shared" si="0"/>
        <v>0</v>
      </c>
      <c r="H58" s="13">
        <f>SUM(H59:H61)</f>
        <v>0</v>
      </c>
      <c r="I58" s="13">
        <f>SUM(I59:I61)</f>
        <v>0</v>
      </c>
      <c r="J58" s="13">
        <f t="shared" si="2"/>
        <v>0</v>
      </c>
    </row>
    <row r="59" spans="1:10" ht="12.75" customHeight="1" x14ac:dyDescent="0.3">
      <c r="A59" s="35"/>
      <c r="B59" s="12"/>
      <c r="C59" s="12"/>
      <c r="D59" s="10" t="s">
        <v>340</v>
      </c>
      <c r="E59" s="11">
        <v>0</v>
      </c>
      <c r="F59" s="11">
        <v>0</v>
      </c>
      <c r="G59" s="11">
        <f t="shared" si="0"/>
        <v>0</v>
      </c>
      <c r="H59" s="11">
        <v>0</v>
      </c>
      <c r="I59" s="11">
        <v>0</v>
      </c>
      <c r="J59" s="11">
        <f>G59-H59</f>
        <v>0</v>
      </c>
    </row>
    <row r="60" spans="1:10" ht="12.75" customHeight="1" x14ac:dyDescent="0.3">
      <c r="A60" s="35"/>
      <c r="B60" s="12"/>
      <c r="C60" s="12"/>
      <c r="D60" s="10" t="s">
        <v>261</v>
      </c>
      <c r="E60" s="11">
        <v>0</v>
      </c>
      <c r="F60" s="11">
        <v>0</v>
      </c>
      <c r="G60" s="11">
        <f t="shared" si="0"/>
        <v>0</v>
      </c>
      <c r="H60" s="11">
        <v>0</v>
      </c>
      <c r="I60" s="11">
        <v>0</v>
      </c>
      <c r="J60" s="11">
        <f t="shared" si="2"/>
        <v>0</v>
      </c>
    </row>
    <row r="61" spans="1:10" ht="12.75" customHeight="1" x14ac:dyDescent="0.3">
      <c r="A61" s="35"/>
      <c r="B61" s="12"/>
      <c r="C61" s="12"/>
      <c r="D61" s="10" t="s">
        <v>226</v>
      </c>
      <c r="E61" s="11">
        <v>0</v>
      </c>
      <c r="F61" s="11">
        <v>0</v>
      </c>
      <c r="G61" s="11">
        <f t="shared" si="0"/>
        <v>0</v>
      </c>
      <c r="H61" s="11">
        <v>0</v>
      </c>
      <c r="I61" s="11">
        <v>0</v>
      </c>
      <c r="J61" s="11">
        <f t="shared" si="2"/>
        <v>0</v>
      </c>
    </row>
    <row r="62" spans="1:10" ht="12.75" customHeight="1" x14ac:dyDescent="0.3">
      <c r="A62" s="35"/>
      <c r="B62" s="12"/>
      <c r="C62" s="54" t="s">
        <v>79</v>
      </c>
      <c r="D62" s="26"/>
      <c r="E62" s="13">
        <f>SUM(E63)</f>
        <v>0</v>
      </c>
      <c r="F62" s="13">
        <f>SUM(F63)</f>
        <v>0</v>
      </c>
      <c r="G62" s="13">
        <f>SUM(G63)</f>
        <v>0</v>
      </c>
      <c r="H62" s="13">
        <f>SUM(H63)</f>
        <v>0</v>
      </c>
      <c r="I62" s="13">
        <f>SUM(I63)</f>
        <v>0</v>
      </c>
      <c r="J62" s="13">
        <f t="shared" si="2"/>
        <v>0</v>
      </c>
    </row>
    <row r="63" spans="1:10" ht="12.75" customHeight="1" x14ac:dyDescent="0.3">
      <c r="A63" s="35"/>
      <c r="B63" s="12"/>
      <c r="C63" s="54"/>
      <c r="D63" s="10" t="s">
        <v>307</v>
      </c>
      <c r="E63" s="11">
        <v>0</v>
      </c>
      <c r="F63" s="11">
        <v>0</v>
      </c>
      <c r="G63" s="11">
        <f t="shared" si="0"/>
        <v>0</v>
      </c>
      <c r="H63" s="11">
        <v>0</v>
      </c>
      <c r="I63" s="11">
        <v>0</v>
      </c>
      <c r="J63" s="11">
        <f t="shared" si="2"/>
        <v>0</v>
      </c>
    </row>
    <row r="64" spans="1:10" ht="24.75" customHeight="1" x14ac:dyDescent="0.3">
      <c r="A64" s="35"/>
      <c r="B64" s="12"/>
      <c r="C64" s="102" t="s">
        <v>80</v>
      </c>
      <c r="D64" s="103"/>
      <c r="E64" s="13">
        <f>+E65</f>
        <v>70000</v>
      </c>
      <c r="F64" s="13">
        <f t="shared" ref="F64" si="10">+F65</f>
        <v>0</v>
      </c>
      <c r="G64" s="13">
        <f t="shared" si="0"/>
        <v>70000</v>
      </c>
      <c r="H64" s="13">
        <f>+H65</f>
        <v>0</v>
      </c>
      <c r="I64" s="13">
        <f t="shared" ref="I64" si="11">+I65</f>
        <v>0</v>
      </c>
      <c r="J64" s="13">
        <f t="shared" si="2"/>
        <v>70000</v>
      </c>
    </row>
    <row r="65" spans="1:10" x14ac:dyDescent="0.3">
      <c r="A65" s="35"/>
      <c r="B65" s="12"/>
      <c r="C65" s="12"/>
      <c r="D65" s="10" t="s">
        <v>341</v>
      </c>
      <c r="E65" s="11">
        <v>70000</v>
      </c>
      <c r="F65" s="11">
        <v>0</v>
      </c>
      <c r="G65" s="11">
        <f>E65+F65</f>
        <v>70000</v>
      </c>
      <c r="H65" s="11">
        <v>0</v>
      </c>
      <c r="I65" s="11">
        <v>0</v>
      </c>
      <c r="J65" s="11">
        <f t="shared" si="2"/>
        <v>70000</v>
      </c>
    </row>
    <row r="66" spans="1:10" ht="12.75" customHeight="1" x14ac:dyDescent="0.3">
      <c r="A66" s="35"/>
      <c r="B66" s="12"/>
      <c r="C66" s="54" t="s">
        <v>81</v>
      </c>
      <c r="D66" s="26"/>
      <c r="E66" s="13">
        <f>E67+E68</f>
        <v>0</v>
      </c>
      <c r="F66" s="13">
        <f>F67+F68</f>
        <v>0</v>
      </c>
      <c r="G66" s="13">
        <f>E66+F66</f>
        <v>0</v>
      </c>
      <c r="H66" s="13">
        <f>H67+H68</f>
        <v>0</v>
      </c>
      <c r="I66" s="13">
        <f>+I67+I68</f>
        <v>0</v>
      </c>
      <c r="J66" s="13">
        <f t="shared" si="2"/>
        <v>0</v>
      </c>
    </row>
    <row r="67" spans="1:10" ht="12.75" customHeight="1" x14ac:dyDescent="0.3">
      <c r="A67" s="35"/>
      <c r="B67" s="12"/>
      <c r="C67" s="58"/>
      <c r="D67" s="10" t="s">
        <v>342</v>
      </c>
      <c r="E67" s="11">
        <v>0</v>
      </c>
      <c r="F67" s="11">
        <v>0</v>
      </c>
      <c r="G67" s="11">
        <f t="shared" si="0"/>
        <v>0</v>
      </c>
      <c r="H67" s="11">
        <v>0</v>
      </c>
      <c r="I67" s="11">
        <v>0</v>
      </c>
      <c r="J67" s="11">
        <f t="shared" si="2"/>
        <v>0</v>
      </c>
    </row>
    <row r="68" spans="1:10" ht="12.75" customHeight="1" x14ac:dyDescent="0.3">
      <c r="A68" s="35"/>
      <c r="B68" s="12"/>
      <c r="C68" s="58"/>
      <c r="D68" s="10" t="s">
        <v>343</v>
      </c>
      <c r="E68" s="11">
        <v>0</v>
      </c>
      <c r="F68" s="11">
        <v>0</v>
      </c>
      <c r="G68" s="11">
        <f t="shared" si="0"/>
        <v>0</v>
      </c>
      <c r="H68" s="11">
        <v>0</v>
      </c>
      <c r="I68" s="11">
        <v>0</v>
      </c>
      <c r="J68" s="11">
        <f t="shared" si="2"/>
        <v>0</v>
      </c>
    </row>
    <row r="69" spans="1:10" ht="12.75" customHeight="1" x14ac:dyDescent="0.3">
      <c r="A69" s="35"/>
      <c r="B69" s="12"/>
      <c r="C69" s="54" t="s">
        <v>82</v>
      </c>
      <c r="D69" s="26"/>
      <c r="E69" s="13">
        <f>+E70</f>
        <v>0</v>
      </c>
      <c r="F69" s="13">
        <f>+F70</f>
        <v>0</v>
      </c>
      <c r="G69" s="13">
        <f t="shared" si="0"/>
        <v>0</v>
      </c>
      <c r="H69" s="13">
        <f t="shared" ref="H69:I69" si="12">+H70</f>
        <v>0</v>
      </c>
      <c r="I69" s="13">
        <f t="shared" si="12"/>
        <v>0</v>
      </c>
      <c r="J69" s="13">
        <f t="shared" si="2"/>
        <v>0</v>
      </c>
    </row>
    <row r="70" spans="1:10" ht="12.75" customHeight="1" x14ac:dyDescent="0.3">
      <c r="A70" s="35"/>
      <c r="B70" s="12"/>
      <c r="C70" s="12"/>
      <c r="D70" s="10" t="s">
        <v>344</v>
      </c>
      <c r="E70" s="11">
        <v>0</v>
      </c>
      <c r="F70" s="11">
        <v>0</v>
      </c>
      <c r="G70" s="11">
        <f>E70+F70</f>
        <v>0</v>
      </c>
      <c r="H70" s="11">
        <v>0</v>
      </c>
      <c r="I70" s="11">
        <v>0</v>
      </c>
      <c r="J70" s="11">
        <f t="shared" si="2"/>
        <v>0</v>
      </c>
    </row>
    <row r="71" spans="1:10" ht="12.75" customHeight="1" x14ac:dyDescent="0.3">
      <c r="A71" s="35"/>
      <c r="B71" s="12"/>
      <c r="C71" s="54" t="s">
        <v>83</v>
      </c>
      <c r="D71" s="26"/>
      <c r="E71" s="13">
        <v>0</v>
      </c>
      <c r="F71" s="13">
        <v>0</v>
      </c>
      <c r="G71" s="13">
        <f t="shared" si="0"/>
        <v>0</v>
      </c>
      <c r="H71" s="13">
        <v>0</v>
      </c>
      <c r="I71" s="13">
        <v>0</v>
      </c>
      <c r="J71" s="13">
        <f t="shared" si="2"/>
        <v>0</v>
      </c>
    </row>
    <row r="72" spans="1:10" ht="12.75" customHeight="1" x14ac:dyDescent="0.3">
      <c r="A72" s="35"/>
      <c r="B72" s="12"/>
      <c r="C72" s="54" t="s">
        <v>84</v>
      </c>
      <c r="D72" s="26"/>
      <c r="E72" s="13">
        <v>0</v>
      </c>
      <c r="F72" s="13">
        <v>0</v>
      </c>
      <c r="G72" s="13">
        <f t="shared" si="0"/>
        <v>0</v>
      </c>
      <c r="H72" s="13">
        <v>0</v>
      </c>
      <c r="I72" s="13">
        <v>0</v>
      </c>
      <c r="J72" s="13">
        <f t="shared" si="2"/>
        <v>0</v>
      </c>
    </row>
    <row r="73" spans="1:10" ht="12.75" customHeight="1" x14ac:dyDescent="0.3">
      <c r="A73" s="35"/>
      <c r="B73" s="46" t="s">
        <v>14</v>
      </c>
      <c r="C73" s="46"/>
      <c r="D73" s="47"/>
      <c r="E73" s="13">
        <f>+E74+E78</f>
        <v>0</v>
      </c>
      <c r="F73" s="13">
        <f>+F74+F78</f>
        <v>0</v>
      </c>
      <c r="G73" s="13">
        <f t="shared" si="0"/>
        <v>0</v>
      </c>
      <c r="H73" s="13">
        <f>+H74+H78</f>
        <v>0</v>
      </c>
      <c r="I73" s="13">
        <f>+I74+I78</f>
        <v>0</v>
      </c>
      <c r="J73" s="13">
        <f t="shared" si="2"/>
        <v>0</v>
      </c>
    </row>
    <row r="74" spans="1:10" ht="12.75" customHeight="1" x14ac:dyDescent="0.3">
      <c r="A74" s="35"/>
      <c r="B74" s="12"/>
      <c r="C74" s="54" t="s">
        <v>85</v>
      </c>
      <c r="D74" s="26"/>
      <c r="E74" s="13">
        <f t="shared" ref="E74:J74" si="13">SUM(E75:E77)</f>
        <v>0</v>
      </c>
      <c r="F74" s="13">
        <f t="shared" si="13"/>
        <v>0</v>
      </c>
      <c r="G74" s="13">
        <f t="shared" si="13"/>
        <v>0</v>
      </c>
      <c r="H74" s="13">
        <f t="shared" si="13"/>
        <v>0</v>
      </c>
      <c r="I74" s="13">
        <f t="shared" si="13"/>
        <v>0</v>
      </c>
      <c r="J74" s="13">
        <f t="shared" si="13"/>
        <v>0</v>
      </c>
    </row>
    <row r="75" spans="1:10" ht="12.75" customHeight="1" x14ac:dyDescent="0.3">
      <c r="A75" s="35"/>
      <c r="B75" s="12"/>
      <c r="C75" s="12"/>
      <c r="D75" s="10" t="s">
        <v>345</v>
      </c>
      <c r="E75" s="11">
        <v>0</v>
      </c>
      <c r="F75" s="11">
        <v>0</v>
      </c>
      <c r="G75" s="11">
        <f t="shared" si="0"/>
        <v>0</v>
      </c>
      <c r="H75" s="11">
        <v>0</v>
      </c>
      <c r="I75" s="11">
        <v>0</v>
      </c>
      <c r="J75" s="11">
        <f t="shared" ref="J75:J77" si="14">G75-H75</f>
        <v>0</v>
      </c>
    </row>
    <row r="76" spans="1:10" ht="12.75" customHeight="1" x14ac:dyDescent="0.3">
      <c r="A76" s="35"/>
      <c r="B76" s="12"/>
      <c r="C76" s="12"/>
      <c r="D76" s="10" t="s">
        <v>227</v>
      </c>
      <c r="E76" s="11">
        <v>0</v>
      </c>
      <c r="F76" s="11">
        <v>0</v>
      </c>
      <c r="G76" s="11">
        <f t="shared" si="0"/>
        <v>0</v>
      </c>
      <c r="H76" s="11">
        <v>0</v>
      </c>
      <c r="I76" s="11">
        <v>0</v>
      </c>
      <c r="J76" s="11">
        <f t="shared" si="14"/>
        <v>0</v>
      </c>
    </row>
    <row r="77" spans="1:10" ht="12.75" customHeight="1" x14ac:dyDescent="0.3">
      <c r="A77" s="35"/>
      <c r="B77" s="12"/>
      <c r="C77" s="12"/>
      <c r="D77" s="10" t="s">
        <v>262</v>
      </c>
      <c r="E77" s="11">
        <v>0</v>
      </c>
      <c r="F77" s="11">
        <v>0</v>
      </c>
      <c r="G77" s="11">
        <f t="shared" si="0"/>
        <v>0</v>
      </c>
      <c r="H77" s="11">
        <v>0</v>
      </c>
      <c r="I77" s="11">
        <v>0</v>
      </c>
      <c r="J77" s="11">
        <f t="shared" si="14"/>
        <v>0</v>
      </c>
    </row>
    <row r="78" spans="1:10" ht="12.75" customHeight="1" x14ac:dyDescent="0.3">
      <c r="A78" s="35"/>
      <c r="B78" s="12"/>
      <c r="C78" s="54" t="s">
        <v>86</v>
      </c>
      <c r="D78" s="26"/>
      <c r="E78" s="13">
        <v>0</v>
      </c>
      <c r="F78" s="13">
        <v>0</v>
      </c>
      <c r="G78" s="13">
        <f t="shared" si="0"/>
        <v>0</v>
      </c>
      <c r="H78" s="13">
        <v>0</v>
      </c>
      <c r="I78" s="13">
        <v>0</v>
      </c>
      <c r="J78" s="13">
        <f t="shared" si="2"/>
        <v>0</v>
      </c>
    </row>
    <row r="79" spans="1:10" ht="12.75" customHeight="1" x14ac:dyDescent="0.3">
      <c r="A79" s="35"/>
      <c r="B79" s="46" t="s">
        <v>15</v>
      </c>
      <c r="C79" s="46"/>
      <c r="D79" s="47"/>
      <c r="E79" s="13">
        <f>+E80+E83+E85+E86+E88+E89+E92+E95+E97</f>
        <v>0</v>
      </c>
      <c r="F79" s="13">
        <f>+F80+F83+F85+F86+F88+F89+F92+F95+F97</f>
        <v>0</v>
      </c>
      <c r="G79" s="13">
        <f t="shared" si="0"/>
        <v>0</v>
      </c>
      <c r="H79" s="13">
        <f>+H80+H83+H85+H86+H88+H89+H92+H95+H97</f>
        <v>0</v>
      </c>
      <c r="I79" s="13">
        <f>+I80+I83+I85+I86+I88+I89+I92+I95+I97</f>
        <v>0</v>
      </c>
      <c r="J79" s="13">
        <f t="shared" si="2"/>
        <v>0</v>
      </c>
    </row>
    <row r="80" spans="1:10" ht="12.75" customHeight="1" x14ac:dyDescent="0.3">
      <c r="A80" s="35"/>
      <c r="B80" s="12"/>
      <c r="C80" s="54" t="s">
        <v>87</v>
      </c>
      <c r="D80" s="26"/>
      <c r="E80" s="13">
        <f>SUM(E81:E82)</f>
        <v>0</v>
      </c>
      <c r="F80" s="13">
        <f t="shared" ref="F80:I80" si="15">SUM(F81:F82)</f>
        <v>0</v>
      </c>
      <c r="G80" s="13">
        <f t="shared" si="15"/>
        <v>0</v>
      </c>
      <c r="H80" s="13">
        <f t="shared" si="15"/>
        <v>0</v>
      </c>
      <c r="I80" s="13">
        <f t="shared" si="15"/>
        <v>0</v>
      </c>
      <c r="J80" s="13">
        <f t="shared" si="2"/>
        <v>0</v>
      </c>
    </row>
    <row r="81" spans="1:10" ht="22.5" customHeight="1" x14ac:dyDescent="0.3">
      <c r="A81" s="35"/>
      <c r="B81" s="12"/>
      <c r="C81" s="54"/>
      <c r="D81" s="10" t="s">
        <v>346</v>
      </c>
      <c r="E81" s="11">
        <v>0</v>
      </c>
      <c r="F81" s="11">
        <v>0</v>
      </c>
      <c r="G81" s="11">
        <f t="shared" ref="G81:G82" si="16">E81+F81</f>
        <v>0</v>
      </c>
      <c r="H81" s="11">
        <v>0</v>
      </c>
      <c r="I81" s="11">
        <v>0</v>
      </c>
      <c r="J81" s="11">
        <f t="shared" si="2"/>
        <v>0</v>
      </c>
    </row>
    <row r="82" spans="1:10" ht="12.75" customHeight="1" x14ac:dyDescent="0.3">
      <c r="A82" s="35"/>
      <c r="B82" s="12"/>
      <c r="C82" s="54"/>
      <c r="D82" s="10" t="s">
        <v>347</v>
      </c>
      <c r="E82" s="11">
        <v>0</v>
      </c>
      <c r="F82" s="11">
        <v>0</v>
      </c>
      <c r="G82" s="11">
        <f t="shared" si="16"/>
        <v>0</v>
      </c>
      <c r="H82" s="11">
        <v>0</v>
      </c>
      <c r="I82" s="11">
        <v>0</v>
      </c>
      <c r="J82" s="11">
        <f t="shared" si="2"/>
        <v>0</v>
      </c>
    </row>
    <row r="83" spans="1:10" ht="12.75" customHeight="1" x14ac:dyDescent="0.3">
      <c r="A83" s="35"/>
      <c r="B83" s="12"/>
      <c r="C83" s="54" t="s">
        <v>88</v>
      </c>
      <c r="D83" s="26"/>
      <c r="E83" s="13">
        <f>SUM(E84)</f>
        <v>0</v>
      </c>
      <c r="F83" s="13">
        <f>SUM(F84)</f>
        <v>0</v>
      </c>
      <c r="G83" s="13">
        <f t="shared" si="0"/>
        <v>0</v>
      </c>
      <c r="H83" s="13">
        <f>SUM(H84)</f>
        <v>0</v>
      </c>
      <c r="I83" s="13">
        <f>SUM(I84)</f>
        <v>0</v>
      </c>
      <c r="J83" s="13">
        <f t="shared" si="2"/>
        <v>0</v>
      </c>
    </row>
    <row r="84" spans="1:10" ht="12.75" customHeight="1" x14ac:dyDescent="0.3">
      <c r="A84" s="35"/>
      <c r="B84" s="12"/>
      <c r="C84" s="12"/>
      <c r="D84" s="10" t="s">
        <v>88</v>
      </c>
      <c r="E84" s="11">
        <v>0</v>
      </c>
      <c r="F84" s="11">
        <v>0</v>
      </c>
      <c r="G84" s="11">
        <f t="shared" si="0"/>
        <v>0</v>
      </c>
      <c r="H84" s="11">
        <v>0</v>
      </c>
      <c r="I84" s="11">
        <v>0</v>
      </c>
      <c r="J84" s="11">
        <f t="shared" si="2"/>
        <v>0</v>
      </c>
    </row>
    <row r="85" spans="1:10" ht="12.75" customHeight="1" x14ac:dyDescent="0.3">
      <c r="A85" s="35"/>
      <c r="B85" s="12"/>
      <c r="C85" s="54" t="s">
        <v>89</v>
      </c>
      <c r="D85" s="26"/>
      <c r="E85" s="13">
        <v>0</v>
      </c>
      <c r="F85" s="13">
        <v>0</v>
      </c>
      <c r="G85" s="13">
        <f t="shared" si="0"/>
        <v>0</v>
      </c>
      <c r="H85" s="13">
        <v>0</v>
      </c>
      <c r="I85" s="13">
        <v>0</v>
      </c>
      <c r="J85" s="13">
        <f t="shared" si="2"/>
        <v>0</v>
      </c>
    </row>
    <row r="86" spans="1:10" ht="12.75" customHeight="1" x14ac:dyDescent="0.3">
      <c r="A86" s="35"/>
      <c r="B86" s="12"/>
      <c r="C86" s="54" t="s">
        <v>90</v>
      </c>
      <c r="D86" s="26"/>
      <c r="E86" s="13">
        <f>+E87</f>
        <v>0</v>
      </c>
      <c r="F86" s="13">
        <f>+F87</f>
        <v>0</v>
      </c>
      <c r="G86" s="13">
        <f t="shared" si="0"/>
        <v>0</v>
      </c>
      <c r="H86" s="13">
        <f>+H87</f>
        <v>0</v>
      </c>
      <c r="I86" s="13">
        <f>I87</f>
        <v>0</v>
      </c>
      <c r="J86" s="13">
        <f t="shared" si="2"/>
        <v>0</v>
      </c>
    </row>
    <row r="87" spans="1:10" ht="12.75" customHeight="1" x14ac:dyDescent="0.3">
      <c r="A87" s="35"/>
      <c r="B87" s="12"/>
      <c r="C87" s="58"/>
      <c r="D87" s="10" t="s">
        <v>90</v>
      </c>
      <c r="E87" s="11">
        <v>0</v>
      </c>
      <c r="F87" s="11">
        <v>0</v>
      </c>
      <c r="G87" s="11">
        <f t="shared" si="0"/>
        <v>0</v>
      </c>
      <c r="H87" s="11">
        <v>0</v>
      </c>
      <c r="I87" s="11">
        <v>0</v>
      </c>
      <c r="J87" s="11">
        <f>G87-H87</f>
        <v>0</v>
      </c>
    </row>
    <row r="88" spans="1:10" ht="12.75" customHeight="1" x14ac:dyDescent="0.3">
      <c r="A88" s="35"/>
      <c r="B88" s="12"/>
      <c r="C88" s="54" t="s">
        <v>91</v>
      </c>
      <c r="D88" s="26"/>
      <c r="E88" s="13">
        <v>0</v>
      </c>
      <c r="F88" s="13">
        <v>0</v>
      </c>
      <c r="G88" s="13">
        <f t="shared" si="0"/>
        <v>0</v>
      </c>
      <c r="H88" s="13">
        <v>0</v>
      </c>
      <c r="I88" s="13">
        <v>0</v>
      </c>
      <c r="J88" s="13">
        <f t="shared" si="2"/>
        <v>0</v>
      </c>
    </row>
    <row r="89" spans="1:10" ht="12.75" customHeight="1" x14ac:dyDescent="0.3">
      <c r="A89" s="35"/>
      <c r="B89" s="12"/>
      <c r="C89" s="54" t="s">
        <v>92</v>
      </c>
      <c r="D89" s="26"/>
      <c r="E89" s="13">
        <f>+E90+E91</f>
        <v>0</v>
      </c>
      <c r="F89" s="13">
        <f>+F90+F91</f>
        <v>0</v>
      </c>
      <c r="G89" s="13">
        <f>+G90+G91</f>
        <v>0</v>
      </c>
      <c r="H89" s="13">
        <f>+H90+H91</f>
        <v>0</v>
      </c>
      <c r="I89" s="13">
        <f>+I90+I91</f>
        <v>0</v>
      </c>
      <c r="J89" s="13">
        <f>G89-H89</f>
        <v>0</v>
      </c>
    </row>
    <row r="90" spans="1:10" ht="12.75" customHeight="1" x14ac:dyDescent="0.3">
      <c r="A90" s="35"/>
      <c r="B90" s="12"/>
      <c r="C90" s="12"/>
      <c r="D90" s="10" t="s">
        <v>348</v>
      </c>
      <c r="E90" s="11">
        <v>0</v>
      </c>
      <c r="F90" s="11">
        <v>0</v>
      </c>
      <c r="G90" s="11">
        <f t="shared" si="0"/>
        <v>0</v>
      </c>
      <c r="H90" s="11">
        <v>0</v>
      </c>
      <c r="I90" s="11">
        <v>0</v>
      </c>
      <c r="J90" s="11">
        <f t="shared" si="2"/>
        <v>0</v>
      </c>
    </row>
    <row r="91" spans="1:10" ht="12.75" customHeight="1" x14ac:dyDescent="0.3">
      <c r="A91" s="35"/>
      <c r="B91" s="12"/>
      <c r="C91" s="12"/>
      <c r="D91" s="10" t="s">
        <v>349</v>
      </c>
      <c r="E91" s="11">
        <v>0</v>
      </c>
      <c r="F91" s="11">
        <v>0</v>
      </c>
      <c r="G91" s="11">
        <f t="shared" si="0"/>
        <v>0</v>
      </c>
      <c r="H91" s="11">
        <v>0</v>
      </c>
      <c r="I91" s="11">
        <v>0</v>
      </c>
      <c r="J91" s="11">
        <f t="shared" si="2"/>
        <v>0</v>
      </c>
    </row>
    <row r="92" spans="1:10" ht="12.75" customHeight="1" x14ac:dyDescent="0.3">
      <c r="A92" s="35"/>
      <c r="B92" s="12"/>
      <c r="C92" s="54" t="s">
        <v>93</v>
      </c>
      <c r="D92" s="26"/>
      <c r="E92" s="13">
        <f>+E93+E94</f>
        <v>0</v>
      </c>
      <c r="F92" s="13">
        <f>+F93+F94</f>
        <v>0</v>
      </c>
      <c r="G92" s="13">
        <f t="shared" si="0"/>
        <v>0</v>
      </c>
      <c r="H92" s="13">
        <f>+H93+H94</f>
        <v>0</v>
      </c>
      <c r="I92" s="13">
        <f>+I93+I94</f>
        <v>0</v>
      </c>
      <c r="J92" s="13">
        <f>G92-H92</f>
        <v>0</v>
      </c>
    </row>
    <row r="93" spans="1:10" ht="12.75" customHeight="1" x14ac:dyDescent="0.3">
      <c r="A93" s="35"/>
      <c r="B93" s="12"/>
      <c r="C93" s="58"/>
      <c r="D93" s="10" t="s">
        <v>350</v>
      </c>
      <c r="E93" s="11">
        <v>0</v>
      </c>
      <c r="F93" s="11">
        <v>0</v>
      </c>
      <c r="G93" s="11">
        <f t="shared" si="0"/>
        <v>0</v>
      </c>
      <c r="H93" s="11">
        <v>0</v>
      </c>
      <c r="I93" s="11">
        <v>0</v>
      </c>
      <c r="J93" s="11">
        <f>G93-H93</f>
        <v>0</v>
      </c>
    </row>
    <row r="94" spans="1:10" ht="12.75" customHeight="1" x14ac:dyDescent="0.3">
      <c r="A94" s="35"/>
      <c r="B94" s="12"/>
      <c r="C94" s="58"/>
      <c r="D94" s="10" t="s">
        <v>351</v>
      </c>
      <c r="E94" s="11">
        <v>0</v>
      </c>
      <c r="F94" s="11">
        <v>0</v>
      </c>
      <c r="G94" s="11">
        <f t="shared" si="0"/>
        <v>0</v>
      </c>
      <c r="H94" s="11">
        <v>0</v>
      </c>
      <c r="I94" s="11">
        <v>0</v>
      </c>
      <c r="J94" s="11">
        <f t="shared" si="2"/>
        <v>0</v>
      </c>
    </row>
    <row r="95" spans="1:10" ht="12.75" customHeight="1" x14ac:dyDescent="0.3">
      <c r="A95" s="35"/>
      <c r="B95" s="12"/>
      <c r="C95" s="54" t="s">
        <v>94</v>
      </c>
      <c r="D95" s="26"/>
      <c r="E95" s="13">
        <f>E96</f>
        <v>0</v>
      </c>
      <c r="F95" s="13">
        <f t="shared" ref="F95:I95" si="17">F96</f>
        <v>0</v>
      </c>
      <c r="G95" s="13">
        <f t="shared" si="17"/>
        <v>0</v>
      </c>
      <c r="H95" s="13">
        <f t="shared" si="17"/>
        <v>0</v>
      </c>
      <c r="I95" s="13">
        <f t="shared" si="17"/>
        <v>0</v>
      </c>
      <c r="J95" s="13">
        <f t="shared" si="2"/>
        <v>0</v>
      </c>
    </row>
    <row r="96" spans="1:10" ht="12.75" customHeight="1" x14ac:dyDescent="0.3">
      <c r="A96" s="35"/>
      <c r="B96" s="12"/>
      <c r="C96" s="54"/>
      <c r="D96" s="10" t="s">
        <v>352</v>
      </c>
      <c r="E96" s="11">
        <v>0</v>
      </c>
      <c r="F96" s="11">
        <v>0</v>
      </c>
      <c r="G96" s="11">
        <f t="shared" ref="G96" si="18">E96+F96</f>
        <v>0</v>
      </c>
      <c r="H96" s="11">
        <v>0</v>
      </c>
      <c r="I96" s="11">
        <v>0</v>
      </c>
      <c r="J96" s="11">
        <f>G96-H96</f>
        <v>0</v>
      </c>
    </row>
    <row r="97" spans="1:10" ht="12.75" customHeight="1" x14ac:dyDescent="0.3">
      <c r="A97" s="35"/>
      <c r="B97" s="12"/>
      <c r="C97" s="54" t="s">
        <v>95</v>
      </c>
      <c r="D97" s="26"/>
      <c r="E97" s="13">
        <f>SUM(E98:E100)</f>
        <v>0</v>
      </c>
      <c r="F97" s="13">
        <f>SUM(F98:F100)</f>
        <v>0</v>
      </c>
      <c r="G97" s="13">
        <f t="shared" si="0"/>
        <v>0</v>
      </c>
      <c r="H97" s="13">
        <f>SUM(H98:H100)</f>
        <v>0</v>
      </c>
      <c r="I97" s="13">
        <f>SUM(I98:I100)</f>
        <v>0</v>
      </c>
      <c r="J97" s="13">
        <f t="shared" si="2"/>
        <v>0</v>
      </c>
    </row>
    <row r="98" spans="1:10" ht="27" customHeight="1" x14ac:dyDescent="0.3">
      <c r="A98" s="35"/>
      <c r="B98" s="12"/>
      <c r="C98" s="12"/>
      <c r="D98" s="10" t="s">
        <v>353</v>
      </c>
      <c r="E98" s="11">
        <v>0</v>
      </c>
      <c r="F98" s="11">
        <v>0</v>
      </c>
      <c r="G98" s="11">
        <f t="shared" si="0"/>
        <v>0</v>
      </c>
      <c r="H98" s="11">
        <v>0</v>
      </c>
      <c r="I98" s="11">
        <v>0</v>
      </c>
      <c r="J98" s="11">
        <f t="shared" ref="J98:J182" si="19">G98-H98</f>
        <v>0</v>
      </c>
    </row>
    <row r="99" spans="1:10" ht="12.75" customHeight="1" x14ac:dyDescent="0.3">
      <c r="A99" s="35"/>
      <c r="B99" s="12"/>
      <c r="C99" s="12"/>
      <c r="D99" s="10" t="s">
        <v>354</v>
      </c>
      <c r="E99" s="11">
        <v>0</v>
      </c>
      <c r="F99" s="11">
        <v>0</v>
      </c>
      <c r="G99" s="11">
        <f t="shared" si="0"/>
        <v>0</v>
      </c>
      <c r="H99" s="11">
        <v>0</v>
      </c>
      <c r="I99" s="11">
        <v>0</v>
      </c>
      <c r="J99" s="11">
        <f t="shared" si="19"/>
        <v>0</v>
      </c>
    </row>
    <row r="100" spans="1:10" ht="12.75" customHeight="1" x14ac:dyDescent="0.3">
      <c r="A100" s="35"/>
      <c r="B100" s="12"/>
      <c r="C100" s="12"/>
      <c r="D100" s="10" t="s">
        <v>228</v>
      </c>
      <c r="E100" s="11">
        <v>0</v>
      </c>
      <c r="F100" s="11">
        <v>0</v>
      </c>
      <c r="G100" s="11">
        <f t="shared" si="0"/>
        <v>0</v>
      </c>
      <c r="H100" s="11">
        <v>0</v>
      </c>
      <c r="I100" s="11">
        <v>0</v>
      </c>
      <c r="J100" s="11">
        <f t="shared" si="19"/>
        <v>0</v>
      </c>
    </row>
    <row r="101" spans="1:10" ht="12.75" customHeight="1" x14ac:dyDescent="0.3">
      <c r="A101" s="35"/>
      <c r="B101" s="46" t="s">
        <v>217</v>
      </c>
      <c r="C101" s="46"/>
      <c r="D101" s="47"/>
      <c r="E101" s="13">
        <f>+E102+E104+E107+E109</f>
        <v>0</v>
      </c>
      <c r="F101" s="13">
        <f>+F102+F104+F107+F109</f>
        <v>0</v>
      </c>
      <c r="G101" s="13">
        <f>E101+F101</f>
        <v>0</v>
      </c>
      <c r="H101" s="13">
        <f>+H102+H104+H107+H109</f>
        <v>0</v>
      </c>
      <c r="I101" s="13">
        <f>+I102+I104+I107+I109</f>
        <v>0</v>
      </c>
      <c r="J101" s="13">
        <f>G101-H101</f>
        <v>0</v>
      </c>
    </row>
    <row r="102" spans="1:10" ht="12.75" customHeight="1" x14ac:dyDescent="0.3">
      <c r="A102" s="35"/>
      <c r="B102" s="12"/>
      <c r="C102" s="54" t="s">
        <v>218</v>
      </c>
      <c r="D102" s="26"/>
      <c r="E102" s="13">
        <f>+E103</f>
        <v>0</v>
      </c>
      <c r="F102" s="13">
        <f>+F103</f>
        <v>0</v>
      </c>
      <c r="G102" s="13">
        <f>E102+F102</f>
        <v>0</v>
      </c>
      <c r="H102" s="13">
        <f t="shared" ref="H102:I102" si="20">+H103</f>
        <v>0</v>
      </c>
      <c r="I102" s="13">
        <f t="shared" si="20"/>
        <v>0</v>
      </c>
      <c r="J102" s="13">
        <f t="shared" si="19"/>
        <v>0</v>
      </c>
    </row>
    <row r="103" spans="1:10" ht="12.75" customHeight="1" x14ac:dyDescent="0.3">
      <c r="A103" s="35"/>
      <c r="B103" s="12"/>
      <c r="C103" s="12"/>
      <c r="D103" s="10" t="s">
        <v>229</v>
      </c>
      <c r="E103" s="11">
        <v>0</v>
      </c>
      <c r="F103" s="11">
        <v>0</v>
      </c>
      <c r="G103" s="11">
        <f t="shared" ref="G103:G110" si="21">E103+F103</f>
        <v>0</v>
      </c>
      <c r="H103" s="11">
        <v>0</v>
      </c>
      <c r="I103" s="11">
        <v>0</v>
      </c>
      <c r="J103" s="11">
        <f t="shared" si="19"/>
        <v>0</v>
      </c>
    </row>
    <row r="104" spans="1:10" ht="12.75" customHeight="1" x14ac:dyDescent="0.3">
      <c r="A104" s="35"/>
      <c r="B104" s="12"/>
      <c r="C104" s="54" t="s">
        <v>356</v>
      </c>
      <c r="D104" s="26"/>
      <c r="E104" s="13">
        <f>+E105+E106</f>
        <v>0</v>
      </c>
      <c r="F104" s="13">
        <f>+F105+F106</f>
        <v>0</v>
      </c>
      <c r="G104" s="13">
        <f t="shared" si="21"/>
        <v>0</v>
      </c>
      <c r="H104" s="13">
        <f>+H105+H106</f>
        <v>0</v>
      </c>
      <c r="I104" s="13">
        <f>+I105+I106</f>
        <v>0</v>
      </c>
      <c r="J104" s="13">
        <f t="shared" si="19"/>
        <v>0</v>
      </c>
    </row>
    <row r="105" spans="1:10" ht="24.75" customHeight="1" x14ac:dyDescent="0.3">
      <c r="A105" s="35"/>
      <c r="B105" s="12"/>
      <c r="C105" s="12"/>
      <c r="D105" s="10" t="s">
        <v>355</v>
      </c>
      <c r="E105" s="11">
        <v>0</v>
      </c>
      <c r="F105" s="11">
        <v>0</v>
      </c>
      <c r="G105" s="11">
        <f t="shared" si="21"/>
        <v>0</v>
      </c>
      <c r="H105" s="11">
        <v>0</v>
      </c>
      <c r="I105" s="11">
        <v>0</v>
      </c>
      <c r="J105" s="11">
        <f t="shared" si="19"/>
        <v>0</v>
      </c>
    </row>
    <row r="106" spans="1:10" ht="12.75" customHeight="1" x14ac:dyDescent="0.3">
      <c r="A106" s="35"/>
      <c r="B106" s="12"/>
      <c r="C106" s="12"/>
      <c r="D106" s="10" t="s">
        <v>276</v>
      </c>
      <c r="E106" s="11">
        <v>0</v>
      </c>
      <c r="F106" s="11">
        <v>0</v>
      </c>
      <c r="G106" s="11">
        <f t="shared" si="21"/>
        <v>0</v>
      </c>
      <c r="H106" s="11">
        <v>0</v>
      </c>
      <c r="I106" s="11">
        <v>0</v>
      </c>
      <c r="J106" s="11">
        <f t="shared" si="19"/>
        <v>0</v>
      </c>
    </row>
    <row r="107" spans="1:10" s="17" customFormat="1" ht="12.75" customHeight="1" x14ac:dyDescent="0.3">
      <c r="A107" s="36"/>
      <c r="B107" s="62"/>
      <c r="C107" s="104" t="s">
        <v>357</v>
      </c>
      <c r="D107" s="105"/>
      <c r="E107" s="13">
        <f>+E108</f>
        <v>0</v>
      </c>
      <c r="F107" s="13">
        <f>+F108</f>
        <v>0</v>
      </c>
      <c r="G107" s="13">
        <f t="shared" si="21"/>
        <v>0</v>
      </c>
      <c r="H107" s="13">
        <f>+H108</f>
        <v>0</v>
      </c>
      <c r="I107" s="13">
        <f>+I108</f>
        <v>0</v>
      </c>
      <c r="J107" s="13">
        <f t="shared" si="19"/>
        <v>0</v>
      </c>
    </row>
    <row r="108" spans="1:10" ht="12.75" customHeight="1" x14ac:dyDescent="0.3">
      <c r="A108" s="35"/>
      <c r="B108" s="12"/>
      <c r="C108" s="12"/>
      <c r="D108" s="10" t="s">
        <v>358</v>
      </c>
      <c r="E108" s="11">
        <v>0</v>
      </c>
      <c r="F108" s="11">
        <v>0</v>
      </c>
      <c r="G108" s="11">
        <f t="shared" si="21"/>
        <v>0</v>
      </c>
      <c r="H108" s="11">
        <v>0</v>
      </c>
      <c r="I108" s="11">
        <v>0</v>
      </c>
      <c r="J108" s="11">
        <f t="shared" si="19"/>
        <v>0</v>
      </c>
    </row>
    <row r="109" spans="1:10" ht="12.75" customHeight="1" x14ac:dyDescent="0.3">
      <c r="A109" s="35"/>
      <c r="B109" s="12"/>
      <c r="C109" s="54" t="s">
        <v>263</v>
      </c>
      <c r="D109" s="26"/>
      <c r="E109" s="13">
        <f>+E110</f>
        <v>0</v>
      </c>
      <c r="F109" s="13">
        <f>+F110</f>
        <v>0</v>
      </c>
      <c r="G109" s="13">
        <f t="shared" si="21"/>
        <v>0</v>
      </c>
      <c r="H109" s="13">
        <f t="shared" ref="H109:I109" si="22">+H110</f>
        <v>0</v>
      </c>
      <c r="I109" s="13">
        <f t="shared" si="22"/>
        <v>0</v>
      </c>
      <c r="J109" s="13">
        <f t="shared" si="19"/>
        <v>0</v>
      </c>
    </row>
    <row r="110" spans="1:10" ht="12.75" customHeight="1" x14ac:dyDescent="0.3">
      <c r="A110" s="35"/>
      <c r="B110" s="12"/>
      <c r="C110" s="12"/>
      <c r="D110" s="10" t="s">
        <v>263</v>
      </c>
      <c r="E110" s="11">
        <v>0</v>
      </c>
      <c r="F110" s="11">
        <v>0</v>
      </c>
      <c r="G110" s="11">
        <f t="shared" si="21"/>
        <v>0</v>
      </c>
      <c r="H110" s="11">
        <v>0</v>
      </c>
      <c r="I110" s="11">
        <v>0</v>
      </c>
      <c r="J110" s="11">
        <f>G110-H110</f>
        <v>0</v>
      </c>
    </row>
    <row r="111" spans="1:10" ht="12.75" customHeight="1" x14ac:dyDescent="0.3">
      <c r="A111" s="35"/>
      <c r="B111" s="46" t="s">
        <v>16</v>
      </c>
      <c r="C111" s="46"/>
      <c r="D111" s="47"/>
      <c r="E111" s="13">
        <f>SUM(E112)</f>
        <v>837638.11</v>
      </c>
      <c r="F111" s="13">
        <f>SUM(F112)</f>
        <v>0</v>
      </c>
      <c r="G111" s="13">
        <f t="shared" si="0"/>
        <v>837638.11</v>
      </c>
      <c r="H111" s="13">
        <f t="shared" ref="H111:I111" si="23">SUM(H112)</f>
        <v>0</v>
      </c>
      <c r="I111" s="13">
        <f t="shared" si="23"/>
        <v>0</v>
      </c>
      <c r="J111" s="13">
        <f t="shared" si="19"/>
        <v>837638.11</v>
      </c>
    </row>
    <row r="112" spans="1:10" ht="12.75" customHeight="1" x14ac:dyDescent="0.3">
      <c r="A112" s="35"/>
      <c r="B112" s="12"/>
      <c r="C112" s="54" t="s">
        <v>96</v>
      </c>
      <c r="D112" s="26"/>
      <c r="E112" s="13">
        <f>SUM(E113:E114)</f>
        <v>837638.11</v>
      </c>
      <c r="F112" s="13">
        <f>SUM(F113:F114)</f>
        <v>0</v>
      </c>
      <c r="G112" s="13">
        <f t="shared" si="0"/>
        <v>837638.11</v>
      </c>
      <c r="H112" s="13">
        <f>SUM(H113:H114)</f>
        <v>0</v>
      </c>
      <c r="I112" s="13">
        <f>SUM(I113:I114)</f>
        <v>0</v>
      </c>
      <c r="J112" s="13">
        <f t="shared" si="19"/>
        <v>837638.11</v>
      </c>
    </row>
    <row r="113" spans="1:10" ht="12.75" customHeight="1" x14ac:dyDescent="0.3">
      <c r="A113" s="35"/>
      <c r="B113" s="12"/>
      <c r="C113" s="12"/>
      <c r="D113" s="10" t="s">
        <v>359</v>
      </c>
      <c r="E113" s="11">
        <v>837638.11</v>
      </c>
      <c r="F113" s="11">
        <v>0</v>
      </c>
      <c r="G113" s="11">
        <f>E113+F113</f>
        <v>837638.11</v>
      </c>
      <c r="H113" s="11">
        <v>0</v>
      </c>
      <c r="I113" s="11">
        <v>0</v>
      </c>
      <c r="J113" s="11">
        <f t="shared" si="19"/>
        <v>837638.11</v>
      </c>
    </row>
    <row r="114" spans="1:10" ht="12.75" customHeight="1" x14ac:dyDescent="0.3">
      <c r="A114" s="35"/>
      <c r="B114" s="12"/>
      <c r="C114" s="12"/>
      <c r="D114" s="10" t="s">
        <v>230</v>
      </c>
      <c r="E114" s="11">
        <v>0</v>
      </c>
      <c r="F114" s="11">
        <v>0</v>
      </c>
      <c r="G114" s="11">
        <f t="shared" si="0"/>
        <v>0</v>
      </c>
      <c r="H114" s="11">
        <v>0</v>
      </c>
      <c r="I114" s="11">
        <v>0</v>
      </c>
      <c r="J114" s="11">
        <f t="shared" si="19"/>
        <v>0</v>
      </c>
    </row>
    <row r="115" spans="1:10" ht="12.75" customHeight="1" x14ac:dyDescent="0.3">
      <c r="A115" s="35"/>
      <c r="B115" s="46" t="s">
        <v>17</v>
      </c>
      <c r="C115" s="46"/>
      <c r="D115" s="47"/>
      <c r="E115" s="13">
        <f>+E116+E120+E123+E124+E125</f>
        <v>0</v>
      </c>
      <c r="F115" s="13">
        <f>+F116+F120+F123+F124+F125</f>
        <v>0</v>
      </c>
      <c r="G115" s="13">
        <f t="shared" si="0"/>
        <v>0</v>
      </c>
      <c r="H115" s="13">
        <f>+H116+H120+H123+H124+H125</f>
        <v>0</v>
      </c>
      <c r="I115" s="13">
        <f>+I116+I120+I123+I124+I125</f>
        <v>0</v>
      </c>
      <c r="J115" s="13">
        <f t="shared" si="19"/>
        <v>0</v>
      </c>
    </row>
    <row r="116" spans="1:10" ht="12.75" customHeight="1" x14ac:dyDescent="0.3">
      <c r="A116" s="35"/>
      <c r="B116" s="12"/>
      <c r="C116" s="54" t="s">
        <v>97</v>
      </c>
      <c r="D116" s="26"/>
      <c r="E116" s="13">
        <f>+E117+E118+E119</f>
        <v>0</v>
      </c>
      <c r="F116" s="13">
        <f t="shared" ref="F116:I116" si="24">+F117+F118+F119</f>
        <v>0</v>
      </c>
      <c r="G116" s="13">
        <f t="shared" si="24"/>
        <v>0</v>
      </c>
      <c r="H116" s="13">
        <f t="shared" si="24"/>
        <v>0</v>
      </c>
      <c r="I116" s="13">
        <f t="shared" si="24"/>
        <v>0</v>
      </c>
      <c r="J116" s="13">
        <f>G116-H116</f>
        <v>0</v>
      </c>
    </row>
    <row r="117" spans="1:10" ht="12.75" customHeight="1" x14ac:dyDescent="0.3">
      <c r="A117" s="35"/>
      <c r="B117" s="12"/>
      <c r="C117" s="12"/>
      <c r="D117" s="10" t="s">
        <v>358</v>
      </c>
      <c r="E117" s="11">
        <v>0</v>
      </c>
      <c r="F117" s="11">
        <v>0</v>
      </c>
      <c r="G117" s="11">
        <f t="shared" si="0"/>
        <v>0</v>
      </c>
      <c r="H117" s="11">
        <v>0</v>
      </c>
      <c r="I117" s="11">
        <v>0</v>
      </c>
      <c r="J117" s="11">
        <f t="shared" si="19"/>
        <v>0</v>
      </c>
    </row>
    <row r="118" spans="1:10" ht="23.25" customHeight="1" x14ac:dyDescent="0.3">
      <c r="A118" s="35"/>
      <c r="B118" s="12"/>
      <c r="C118" s="12"/>
      <c r="D118" s="10" t="s">
        <v>360</v>
      </c>
      <c r="E118" s="11">
        <v>0</v>
      </c>
      <c r="F118" s="11">
        <v>0</v>
      </c>
      <c r="G118" s="11">
        <f t="shared" si="0"/>
        <v>0</v>
      </c>
      <c r="H118" s="11">
        <v>0</v>
      </c>
      <c r="I118" s="11">
        <v>0</v>
      </c>
      <c r="J118" s="11">
        <f t="shared" si="19"/>
        <v>0</v>
      </c>
    </row>
    <row r="119" spans="1:10" ht="12.75" customHeight="1" x14ac:dyDescent="0.3">
      <c r="A119" s="35"/>
      <c r="B119" s="12"/>
      <c r="C119" s="12"/>
      <c r="D119" s="10" t="s">
        <v>361</v>
      </c>
      <c r="E119" s="11">
        <v>0</v>
      </c>
      <c r="F119" s="11">
        <v>0</v>
      </c>
      <c r="G119" s="11">
        <f t="shared" si="0"/>
        <v>0</v>
      </c>
      <c r="H119" s="11">
        <v>0</v>
      </c>
      <c r="I119" s="11">
        <v>0</v>
      </c>
      <c r="J119" s="11">
        <f t="shared" si="19"/>
        <v>0</v>
      </c>
    </row>
    <row r="120" spans="1:10" ht="12.75" customHeight="1" x14ac:dyDescent="0.3">
      <c r="A120" s="35"/>
      <c r="B120" s="12"/>
      <c r="C120" s="54" t="s">
        <v>98</v>
      </c>
      <c r="D120" s="26"/>
      <c r="E120" s="13">
        <f>+E121+E122</f>
        <v>0</v>
      </c>
      <c r="F120" s="13">
        <f t="shared" ref="F120:I120" si="25">+F121+F122</f>
        <v>0</v>
      </c>
      <c r="G120" s="13">
        <f>+G121+G122</f>
        <v>0</v>
      </c>
      <c r="H120" s="13">
        <f t="shared" si="25"/>
        <v>0</v>
      </c>
      <c r="I120" s="13">
        <f t="shared" si="25"/>
        <v>0</v>
      </c>
      <c r="J120" s="13">
        <f>G120-H120</f>
        <v>0</v>
      </c>
    </row>
    <row r="121" spans="1:10" ht="21.75" customHeight="1" x14ac:dyDescent="0.3">
      <c r="A121" s="35"/>
      <c r="B121" s="12"/>
      <c r="C121" s="58"/>
      <c r="D121" s="10" t="s">
        <v>362</v>
      </c>
      <c r="E121" s="11">
        <v>0</v>
      </c>
      <c r="F121" s="11">
        <v>0</v>
      </c>
      <c r="G121" s="11">
        <f t="shared" si="0"/>
        <v>0</v>
      </c>
      <c r="H121" s="11">
        <v>0</v>
      </c>
      <c r="I121" s="11">
        <v>0</v>
      </c>
      <c r="J121" s="11">
        <f t="shared" si="19"/>
        <v>0</v>
      </c>
    </row>
    <row r="122" spans="1:10" ht="12.75" customHeight="1" x14ac:dyDescent="0.3">
      <c r="A122" s="35"/>
      <c r="B122" s="12"/>
      <c r="C122" s="58"/>
      <c r="D122" s="10" t="s">
        <v>363</v>
      </c>
      <c r="E122" s="11">
        <v>0</v>
      </c>
      <c r="F122" s="11">
        <v>0</v>
      </c>
      <c r="G122" s="11">
        <f t="shared" si="0"/>
        <v>0</v>
      </c>
      <c r="H122" s="11">
        <v>0</v>
      </c>
      <c r="I122" s="11">
        <v>0</v>
      </c>
      <c r="J122" s="11">
        <f t="shared" si="19"/>
        <v>0</v>
      </c>
    </row>
    <row r="123" spans="1:10" ht="12.75" customHeight="1" x14ac:dyDescent="0.3">
      <c r="A123" s="35"/>
      <c r="B123" s="12"/>
      <c r="C123" s="54" t="s">
        <v>99</v>
      </c>
      <c r="D123" s="26"/>
      <c r="E123" s="13">
        <v>0</v>
      </c>
      <c r="F123" s="13">
        <v>0</v>
      </c>
      <c r="G123" s="13">
        <f t="shared" si="0"/>
        <v>0</v>
      </c>
      <c r="H123" s="13">
        <v>0</v>
      </c>
      <c r="I123" s="13">
        <v>0</v>
      </c>
      <c r="J123" s="13">
        <f t="shared" si="19"/>
        <v>0</v>
      </c>
    </row>
    <row r="124" spans="1:10" ht="12.75" customHeight="1" x14ac:dyDescent="0.3">
      <c r="A124" s="35"/>
      <c r="B124" s="12"/>
      <c r="C124" s="54" t="s">
        <v>100</v>
      </c>
      <c r="D124" s="26"/>
      <c r="E124" s="13">
        <v>0</v>
      </c>
      <c r="F124" s="13">
        <v>0</v>
      </c>
      <c r="G124" s="13">
        <f t="shared" si="0"/>
        <v>0</v>
      </c>
      <c r="H124" s="13">
        <v>0</v>
      </c>
      <c r="I124" s="13">
        <v>0</v>
      </c>
      <c r="J124" s="13">
        <f t="shared" si="19"/>
        <v>0</v>
      </c>
    </row>
    <row r="125" spans="1:10" ht="12.75" customHeight="1" x14ac:dyDescent="0.3">
      <c r="A125" s="35"/>
      <c r="B125" s="12"/>
      <c r="C125" s="54" t="s">
        <v>101</v>
      </c>
      <c r="D125" s="26"/>
      <c r="E125" s="13">
        <f>+E126</f>
        <v>0</v>
      </c>
      <c r="F125" s="13">
        <f>+F126</f>
        <v>0</v>
      </c>
      <c r="G125" s="13">
        <f t="shared" si="0"/>
        <v>0</v>
      </c>
      <c r="H125" s="13">
        <f>+H126</f>
        <v>0</v>
      </c>
      <c r="I125" s="13">
        <f>+I126</f>
        <v>0</v>
      </c>
      <c r="J125" s="13">
        <f t="shared" si="19"/>
        <v>0</v>
      </c>
    </row>
    <row r="126" spans="1:10" ht="26.25" customHeight="1" x14ac:dyDescent="0.3">
      <c r="A126" s="35"/>
      <c r="B126" s="12"/>
      <c r="C126" s="58"/>
      <c r="D126" s="10" t="s">
        <v>308</v>
      </c>
      <c r="E126" s="11">
        <v>0</v>
      </c>
      <c r="F126" s="11">
        <v>0</v>
      </c>
      <c r="G126" s="11">
        <f t="shared" si="0"/>
        <v>0</v>
      </c>
      <c r="H126" s="11">
        <v>0</v>
      </c>
      <c r="I126" s="11">
        <v>0</v>
      </c>
      <c r="J126" s="11">
        <f t="shared" si="19"/>
        <v>0</v>
      </c>
    </row>
    <row r="127" spans="1:10" ht="12.75" customHeight="1" x14ac:dyDescent="0.3">
      <c r="A127" s="35"/>
      <c r="B127" s="46" t="s">
        <v>18</v>
      </c>
      <c r="C127" s="46"/>
      <c r="D127" s="47"/>
      <c r="E127" s="13">
        <f>E128+E131</f>
        <v>0</v>
      </c>
      <c r="F127" s="13">
        <f>F128+F131</f>
        <v>0</v>
      </c>
      <c r="G127" s="13">
        <f t="shared" si="0"/>
        <v>0</v>
      </c>
      <c r="H127" s="13">
        <f>H128+H131</f>
        <v>0</v>
      </c>
      <c r="I127" s="13">
        <f>I128+I131</f>
        <v>0</v>
      </c>
      <c r="J127" s="13">
        <f t="shared" si="19"/>
        <v>0</v>
      </c>
    </row>
    <row r="128" spans="1:10" ht="12.75" customHeight="1" x14ac:dyDescent="0.3">
      <c r="A128" s="35"/>
      <c r="B128" s="12"/>
      <c r="C128" s="54" t="s">
        <v>102</v>
      </c>
      <c r="D128" s="26"/>
      <c r="E128" s="13">
        <f>+E129+E130</f>
        <v>0</v>
      </c>
      <c r="F128" s="13">
        <f t="shared" ref="F128:I128" si="26">+F129+F130</f>
        <v>0</v>
      </c>
      <c r="G128" s="13">
        <f t="shared" si="26"/>
        <v>0</v>
      </c>
      <c r="H128" s="13">
        <f t="shared" si="26"/>
        <v>0</v>
      </c>
      <c r="I128" s="13">
        <f t="shared" si="26"/>
        <v>0</v>
      </c>
      <c r="J128" s="13">
        <f t="shared" si="19"/>
        <v>0</v>
      </c>
    </row>
    <row r="129" spans="1:10" x14ac:dyDescent="0.3">
      <c r="A129" s="35"/>
      <c r="B129" s="12"/>
      <c r="C129" s="12"/>
      <c r="D129" s="10" t="s">
        <v>364</v>
      </c>
      <c r="E129" s="11">
        <v>0</v>
      </c>
      <c r="F129" s="11">
        <v>0</v>
      </c>
      <c r="G129" s="11">
        <f t="shared" ref="G129:G130" si="27">E129+F129</f>
        <v>0</v>
      </c>
      <c r="H129" s="11">
        <v>0</v>
      </c>
      <c r="I129" s="11">
        <v>0</v>
      </c>
      <c r="J129" s="11">
        <f t="shared" si="19"/>
        <v>0</v>
      </c>
    </row>
    <row r="130" spans="1:10" x14ac:dyDescent="0.3">
      <c r="A130" s="35"/>
      <c r="B130" s="12"/>
      <c r="C130" s="40"/>
      <c r="D130" s="24" t="s">
        <v>289</v>
      </c>
      <c r="E130" s="11">
        <v>0</v>
      </c>
      <c r="F130" s="11">
        <v>0</v>
      </c>
      <c r="G130" s="11">
        <f t="shared" si="27"/>
        <v>0</v>
      </c>
      <c r="H130" s="11">
        <v>0</v>
      </c>
      <c r="I130" s="11">
        <v>0</v>
      </c>
      <c r="J130" s="11">
        <f t="shared" si="19"/>
        <v>0</v>
      </c>
    </row>
    <row r="131" spans="1:10" ht="12.75" customHeight="1" x14ac:dyDescent="0.3">
      <c r="A131" s="35"/>
      <c r="B131" s="12"/>
      <c r="C131" s="54" t="s">
        <v>103</v>
      </c>
      <c r="D131" s="26"/>
      <c r="E131" s="13">
        <f>+E132</f>
        <v>0</v>
      </c>
      <c r="F131" s="13">
        <f>+F132</f>
        <v>0</v>
      </c>
      <c r="G131" s="13">
        <f t="shared" ref="G131:H131" si="28">+G132</f>
        <v>0</v>
      </c>
      <c r="H131" s="13">
        <f t="shared" si="28"/>
        <v>0</v>
      </c>
      <c r="I131" s="13">
        <f>+I132</f>
        <v>0</v>
      </c>
      <c r="J131" s="13">
        <f t="shared" si="19"/>
        <v>0</v>
      </c>
    </row>
    <row r="132" spans="1:10" ht="18.75" customHeight="1" x14ac:dyDescent="0.3">
      <c r="A132" s="35"/>
      <c r="B132" s="12"/>
      <c r="C132" s="54"/>
      <c r="D132" s="24" t="s">
        <v>365</v>
      </c>
      <c r="E132" s="11">
        <v>0</v>
      </c>
      <c r="F132" s="11">
        <v>0</v>
      </c>
      <c r="G132" s="11">
        <f t="shared" si="0"/>
        <v>0</v>
      </c>
      <c r="H132" s="11">
        <v>0</v>
      </c>
      <c r="I132" s="11">
        <v>0</v>
      </c>
      <c r="J132" s="11">
        <f t="shared" si="19"/>
        <v>0</v>
      </c>
    </row>
    <row r="133" spans="1:10" ht="12.75" customHeight="1" x14ac:dyDescent="0.3">
      <c r="A133" s="35"/>
      <c r="B133" s="46" t="s">
        <v>19</v>
      </c>
      <c r="C133" s="46"/>
      <c r="D133" s="47"/>
      <c r="E133" s="13">
        <f>+E134+E138+E140+E142+E144+E148+E150+E152</f>
        <v>0</v>
      </c>
      <c r="F133" s="13">
        <f>+F134+F138+F140+F142+F144+F148+F150+F152</f>
        <v>0</v>
      </c>
      <c r="G133" s="13">
        <f t="shared" si="0"/>
        <v>0</v>
      </c>
      <c r="H133" s="13">
        <f>+H134+H138+H140+H142+H144+H148+H150+H152</f>
        <v>0</v>
      </c>
      <c r="I133" s="13">
        <f>+I134+I138+I140+I142+I144+I148+I150+I152</f>
        <v>0</v>
      </c>
      <c r="J133" s="13">
        <f t="shared" si="19"/>
        <v>0</v>
      </c>
    </row>
    <row r="134" spans="1:10" ht="12.75" customHeight="1" x14ac:dyDescent="0.3">
      <c r="A134" s="35"/>
      <c r="B134" s="12"/>
      <c r="C134" s="54" t="s">
        <v>104</v>
      </c>
      <c r="D134" s="26"/>
      <c r="E134" s="13">
        <f>+E135+E136+E137</f>
        <v>0</v>
      </c>
      <c r="F134" s="13">
        <f t="shared" ref="F134:I134" si="29">+F135+F136+F137</f>
        <v>0</v>
      </c>
      <c r="G134" s="13">
        <f t="shared" si="29"/>
        <v>0</v>
      </c>
      <c r="H134" s="13">
        <f t="shared" si="29"/>
        <v>0</v>
      </c>
      <c r="I134" s="13">
        <f t="shared" si="29"/>
        <v>0</v>
      </c>
      <c r="J134" s="13">
        <f t="shared" si="19"/>
        <v>0</v>
      </c>
    </row>
    <row r="135" spans="1:10" ht="12.75" customHeight="1" x14ac:dyDescent="0.3">
      <c r="A135" s="35"/>
      <c r="B135" s="12"/>
      <c r="C135" s="12"/>
      <c r="D135" s="10" t="s">
        <v>366</v>
      </c>
      <c r="E135" s="11">
        <v>0</v>
      </c>
      <c r="F135" s="11">
        <v>0</v>
      </c>
      <c r="G135" s="11">
        <f>E135+F135</f>
        <v>0</v>
      </c>
      <c r="H135" s="11">
        <v>0</v>
      </c>
      <c r="I135" s="11">
        <v>0</v>
      </c>
      <c r="J135" s="11">
        <f t="shared" si="19"/>
        <v>0</v>
      </c>
    </row>
    <row r="136" spans="1:10" ht="21.75" customHeight="1" x14ac:dyDescent="0.3">
      <c r="A136" s="35"/>
      <c r="B136" s="12"/>
      <c r="C136" s="12"/>
      <c r="D136" s="10" t="s">
        <v>367</v>
      </c>
      <c r="E136" s="11">
        <v>0</v>
      </c>
      <c r="F136" s="11">
        <v>0</v>
      </c>
      <c r="G136" s="11">
        <f t="shared" ref="G136:G137" si="30">E136+F136</f>
        <v>0</v>
      </c>
      <c r="H136" s="11">
        <v>0</v>
      </c>
      <c r="I136" s="11">
        <v>0</v>
      </c>
      <c r="J136" s="11">
        <f t="shared" si="19"/>
        <v>0</v>
      </c>
    </row>
    <row r="137" spans="1:10" ht="12.75" customHeight="1" x14ac:dyDescent="0.3">
      <c r="A137" s="35"/>
      <c r="B137" s="12"/>
      <c r="C137" s="12"/>
      <c r="D137" s="10" t="s">
        <v>368</v>
      </c>
      <c r="E137" s="11">
        <v>0</v>
      </c>
      <c r="F137" s="11">
        <v>0</v>
      </c>
      <c r="G137" s="11">
        <f t="shared" si="30"/>
        <v>0</v>
      </c>
      <c r="H137" s="11">
        <v>0</v>
      </c>
      <c r="I137" s="11">
        <v>0</v>
      </c>
      <c r="J137" s="11">
        <f t="shared" si="19"/>
        <v>0</v>
      </c>
    </row>
    <row r="138" spans="1:10" ht="12.75" customHeight="1" x14ac:dyDescent="0.3">
      <c r="A138" s="35"/>
      <c r="B138" s="12"/>
      <c r="C138" s="54" t="s">
        <v>105</v>
      </c>
      <c r="D138" s="26"/>
      <c r="E138" s="13">
        <f>+E139</f>
        <v>0</v>
      </c>
      <c r="F138" s="13">
        <f>+F139</f>
        <v>0</v>
      </c>
      <c r="G138" s="13">
        <f>+G139</f>
        <v>0</v>
      </c>
      <c r="H138" s="13">
        <f>+H139</f>
        <v>0</v>
      </c>
      <c r="I138" s="13">
        <f>+I139</f>
        <v>0</v>
      </c>
      <c r="J138" s="13">
        <f t="shared" si="19"/>
        <v>0</v>
      </c>
    </row>
    <row r="139" spans="1:10" ht="12.75" customHeight="1" x14ac:dyDescent="0.3">
      <c r="A139" s="35"/>
      <c r="B139" s="12"/>
      <c r="C139" s="54"/>
      <c r="D139" s="10" t="s">
        <v>369</v>
      </c>
      <c r="E139" s="11">
        <v>0</v>
      </c>
      <c r="F139" s="11">
        <v>0</v>
      </c>
      <c r="G139" s="11">
        <f t="shared" si="0"/>
        <v>0</v>
      </c>
      <c r="H139" s="11">
        <v>0</v>
      </c>
      <c r="I139" s="11">
        <v>0</v>
      </c>
      <c r="J139" s="11">
        <f t="shared" si="19"/>
        <v>0</v>
      </c>
    </row>
    <row r="140" spans="1:10" ht="12.75" customHeight="1" x14ac:dyDescent="0.3">
      <c r="A140" s="35"/>
      <c r="B140" s="12"/>
      <c r="C140" s="54" t="s">
        <v>106</v>
      </c>
      <c r="D140" s="26"/>
      <c r="E140" s="13">
        <f>+E141</f>
        <v>0</v>
      </c>
      <c r="F140" s="13">
        <f>+F141</f>
        <v>0</v>
      </c>
      <c r="G140" s="13">
        <f t="shared" si="0"/>
        <v>0</v>
      </c>
      <c r="H140" s="13">
        <f>+H141</f>
        <v>0</v>
      </c>
      <c r="I140" s="13">
        <f>+I141</f>
        <v>0</v>
      </c>
      <c r="J140" s="13">
        <f t="shared" si="19"/>
        <v>0</v>
      </c>
    </row>
    <row r="141" spans="1:10" ht="12.75" customHeight="1" x14ac:dyDescent="0.3">
      <c r="A141" s="35"/>
      <c r="B141" s="12"/>
      <c r="C141" s="58"/>
      <c r="D141" s="58" t="s">
        <v>106</v>
      </c>
      <c r="E141" s="11"/>
      <c r="F141" s="11"/>
      <c r="G141" s="11">
        <f t="shared" si="0"/>
        <v>0</v>
      </c>
      <c r="H141" s="11"/>
      <c r="I141" s="11"/>
      <c r="J141" s="11">
        <f t="shared" si="19"/>
        <v>0</v>
      </c>
    </row>
    <row r="142" spans="1:10" ht="12.75" customHeight="1" x14ac:dyDescent="0.3">
      <c r="A142" s="35"/>
      <c r="B142" s="12"/>
      <c r="C142" s="54" t="s">
        <v>107</v>
      </c>
      <c r="D142" s="26"/>
      <c r="E142" s="13">
        <f>+E143</f>
        <v>0</v>
      </c>
      <c r="F142" s="13">
        <f t="shared" ref="F142:I142" si="31">+F143</f>
        <v>0</v>
      </c>
      <c r="G142" s="13">
        <f t="shared" si="31"/>
        <v>0</v>
      </c>
      <c r="H142" s="13">
        <f t="shared" si="31"/>
        <v>0</v>
      </c>
      <c r="I142" s="13">
        <f t="shared" si="31"/>
        <v>0</v>
      </c>
      <c r="J142" s="13">
        <f>G142-H142</f>
        <v>0</v>
      </c>
    </row>
    <row r="143" spans="1:10" ht="19.5" customHeight="1" x14ac:dyDescent="0.3">
      <c r="A143" s="35"/>
      <c r="B143" s="12"/>
      <c r="C143" s="54"/>
      <c r="D143" s="58" t="s">
        <v>370</v>
      </c>
      <c r="E143" s="11">
        <v>0</v>
      </c>
      <c r="F143" s="11">
        <v>0</v>
      </c>
      <c r="G143" s="11">
        <f t="shared" ref="G143" si="32">E143+F143</f>
        <v>0</v>
      </c>
      <c r="H143" s="11">
        <v>0</v>
      </c>
      <c r="I143" s="11">
        <v>0</v>
      </c>
      <c r="J143" s="11">
        <f t="shared" ref="J143" si="33">G143-H143</f>
        <v>0</v>
      </c>
    </row>
    <row r="144" spans="1:10" ht="12.75" customHeight="1" x14ac:dyDescent="0.3">
      <c r="A144" s="35"/>
      <c r="B144" s="12"/>
      <c r="C144" s="54" t="s">
        <v>108</v>
      </c>
      <c r="D144" s="26"/>
      <c r="E144" s="13">
        <f>+E145+E147+E146</f>
        <v>0</v>
      </c>
      <c r="F144" s="13">
        <f t="shared" ref="F144:I144" si="34">+F145+F147+F146</f>
        <v>0</v>
      </c>
      <c r="G144" s="13">
        <f t="shared" si="34"/>
        <v>0</v>
      </c>
      <c r="H144" s="13">
        <f t="shared" si="34"/>
        <v>0</v>
      </c>
      <c r="I144" s="13">
        <f t="shared" si="34"/>
        <v>0</v>
      </c>
      <c r="J144" s="13">
        <f t="shared" si="19"/>
        <v>0</v>
      </c>
    </row>
    <row r="145" spans="1:10" ht="21.75" customHeight="1" x14ac:dyDescent="0.3">
      <c r="A145" s="35"/>
      <c r="B145" s="12"/>
      <c r="C145" s="12"/>
      <c r="D145" s="10" t="s">
        <v>371</v>
      </c>
      <c r="E145" s="11">
        <v>0</v>
      </c>
      <c r="F145" s="11">
        <v>0</v>
      </c>
      <c r="G145" s="11">
        <f t="shared" ref="G145:G224" si="35">E145+F145</f>
        <v>0</v>
      </c>
      <c r="H145" s="11">
        <v>0</v>
      </c>
      <c r="I145" s="11">
        <v>0</v>
      </c>
      <c r="J145" s="11">
        <f t="shared" si="19"/>
        <v>0</v>
      </c>
    </row>
    <row r="146" spans="1:10" ht="21.75" customHeight="1" x14ac:dyDescent="0.3">
      <c r="A146" s="35"/>
      <c r="B146" s="12"/>
      <c r="C146" s="12"/>
      <c r="D146" s="10" t="s">
        <v>372</v>
      </c>
      <c r="E146" s="11">
        <v>0</v>
      </c>
      <c r="F146" s="11">
        <v>0</v>
      </c>
      <c r="G146" s="11">
        <f t="shared" si="35"/>
        <v>0</v>
      </c>
      <c r="H146" s="11">
        <v>0</v>
      </c>
      <c r="I146" s="11">
        <v>0</v>
      </c>
      <c r="J146" s="11">
        <f t="shared" si="19"/>
        <v>0</v>
      </c>
    </row>
    <row r="147" spans="1:10" ht="12.75" customHeight="1" x14ac:dyDescent="0.3">
      <c r="A147" s="35"/>
      <c r="B147" s="12"/>
      <c r="C147" s="12"/>
      <c r="D147" s="10" t="s">
        <v>373</v>
      </c>
      <c r="E147" s="11">
        <v>0</v>
      </c>
      <c r="F147" s="11">
        <v>0</v>
      </c>
      <c r="G147" s="11">
        <f t="shared" si="35"/>
        <v>0</v>
      </c>
      <c r="H147" s="11">
        <v>0</v>
      </c>
      <c r="I147" s="11">
        <v>0</v>
      </c>
      <c r="J147" s="11">
        <f t="shared" si="19"/>
        <v>0</v>
      </c>
    </row>
    <row r="148" spans="1:10" ht="12.75" customHeight="1" x14ac:dyDescent="0.3">
      <c r="A148" s="35"/>
      <c r="B148" s="12"/>
      <c r="C148" s="54" t="s">
        <v>303</v>
      </c>
      <c r="D148" s="26"/>
      <c r="E148" s="13">
        <f>SUM(E149)</f>
        <v>0</v>
      </c>
      <c r="F148" s="13">
        <f>SUM(F149)</f>
        <v>0</v>
      </c>
      <c r="G148" s="13">
        <f t="shared" si="35"/>
        <v>0</v>
      </c>
      <c r="H148" s="13">
        <f t="shared" ref="H148:I150" si="36">SUM(H149)</f>
        <v>0</v>
      </c>
      <c r="I148" s="13">
        <f t="shared" si="36"/>
        <v>0</v>
      </c>
      <c r="J148" s="13">
        <f t="shared" si="19"/>
        <v>0</v>
      </c>
    </row>
    <row r="149" spans="1:10" ht="24" x14ac:dyDescent="0.3">
      <c r="A149" s="35"/>
      <c r="B149" s="12"/>
      <c r="C149" s="12"/>
      <c r="D149" s="10" t="s">
        <v>264</v>
      </c>
      <c r="E149" s="11">
        <v>0</v>
      </c>
      <c r="F149" s="11">
        <v>0</v>
      </c>
      <c r="G149" s="11">
        <f t="shared" si="35"/>
        <v>0</v>
      </c>
      <c r="H149" s="11">
        <v>0</v>
      </c>
      <c r="I149" s="11">
        <v>0</v>
      </c>
      <c r="J149" s="11">
        <f t="shared" si="19"/>
        <v>0</v>
      </c>
    </row>
    <row r="150" spans="1:10" ht="12.75" customHeight="1" x14ac:dyDescent="0.3">
      <c r="A150" s="35"/>
      <c r="B150" s="12"/>
      <c r="C150" s="54" t="s">
        <v>109</v>
      </c>
      <c r="D150" s="26"/>
      <c r="E150" s="13">
        <f>SUM(E151)</f>
        <v>0</v>
      </c>
      <c r="F150" s="13">
        <f>SUM(F151)</f>
        <v>0</v>
      </c>
      <c r="G150" s="13">
        <f t="shared" si="35"/>
        <v>0</v>
      </c>
      <c r="H150" s="13">
        <f t="shared" si="36"/>
        <v>0</v>
      </c>
      <c r="I150" s="13">
        <f t="shared" si="36"/>
        <v>0</v>
      </c>
      <c r="J150" s="13">
        <f t="shared" si="19"/>
        <v>0</v>
      </c>
    </row>
    <row r="151" spans="1:10" ht="12.75" customHeight="1" x14ac:dyDescent="0.3">
      <c r="A151" s="35"/>
      <c r="B151" s="12"/>
      <c r="C151" s="12"/>
      <c r="D151" s="10" t="s">
        <v>109</v>
      </c>
      <c r="E151" s="11">
        <v>0</v>
      </c>
      <c r="F151" s="11">
        <v>0</v>
      </c>
      <c r="G151" s="11">
        <f t="shared" si="35"/>
        <v>0</v>
      </c>
      <c r="H151" s="11">
        <v>0</v>
      </c>
      <c r="I151" s="11">
        <v>0</v>
      </c>
      <c r="J151" s="11">
        <f t="shared" si="19"/>
        <v>0</v>
      </c>
    </row>
    <row r="152" spans="1:10" ht="12.75" customHeight="1" x14ac:dyDescent="0.3">
      <c r="A152" s="35"/>
      <c r="B152" s="12"/>
      <c r="C152" s="54" t="s">
        <v>110</v>
      </c>
      <c r="D152" s="26"/>
      <c r="E152" s="13">
        <v>0</v>
      </c>
      <c r="F152" s="13">
        <v>0</v>
      </c>
      <c r="G152" s="13">
        <f t="shared" si="35"/>
        <v>0</v>
      </c>
      <c r="H152" s="13">
        <v>0</v>
      </c>
      <c r="I152" s="13">
        <v>0</v>
      </c>
      <c r="J152" s="13">
        <f t="shared" si="19"/>
        <v>0</v>
      </c>
    </row>
    <row r="153" spans="1:10" ht="12.75" customHeight="1" x14ac:dyDescent="0.3">
      <c r="A153" s="45" t="s">
        <v>20</v>
      </c>
      <c r="B153" s="20"/>
      <c r="C153" s="20"/>
      <c r="D153" s="21"/>
      <c r="E153" s="13">
        <f>SUM(E154+E171++E206+E216+E234+E243+E252+E259+E184)</f>
        <v>352000</v>
      </c>
      <c r="F153" s="13">
        <f>SUM(F154+F171++F206+F216+F234+F243+F252+F259+F184)</f>
        <v>0</v>
      </c>
      <c r="G153" s="13">
        <f t="shared" ref="G153:I153" si="37">SUM(G154+G171++G206+G216+G234+G243+G252+G259+G184)</f>
        <v>352000</v>
      </c>
      <c r="H153" s="13">
        <f t="shared" si="37"/>
        <v>50000</v>
      </c>
      <c r="I153" s="13">
        <f t="shared" si="37"/>
        <v>50000</v>
      </c>
      <c r="J153" s="13">
        <f t="shared" ref="J153" si="38">SUM(J154+J171++J206+J216+J234+J243+J252+J259)</f>
        <v>302000</v>
      </c>
    </row>
    <row r="154" spans="1:10" ht="12.75" customHeight="1" x14ac:dyDescent="0.3">
      <c r="A154" s="35"/>
      <c r="B154" s="46" t="s">
        <v>21</v>
      </c>
      <c r="C154" s="46"/>
      <c r="D154" s="47"/>
      <c r="E154" s="13">
        <f>+E155+E158+E160+E162+E164+E167+E169</f>
        <v>0</v>
      </c>
      <c r="F154" s="13">
        <f>+F155+F158+F160+F162+F164+F167+F169+F165</f>
        <v>0</v>
      </c>
      <c r="G154" s="13">
        <f t="shared" si="35"/>
        <v>0</v>
      </c>
      <c r="H154" s="13">
        <f>+H155+H158+H160+H162+H164+H167+H169+H165</f>
        <v>0</v>
      </c>
      <c r="I154" s="13">
        <f>+I155+I158+I160+I162+I164+I167+I169+I165</f>
        <v>0</v>
      </c>
      <c r="J154" s="13">
        <f t="shared" si="19"/>
        <v>0</v>
      </c>
    </row>
    <row r="155" spans="1:10" ht="12.75" customHeight="1" x14ac:dyDescent="0.3">
      <c r="A155" s="35"/>
      <c r="B155" s="12"/>
      <c r="C155" s="54" t="s">
        <v>111</v>
      </c>
      <c r="D155" s="26"/>
      <c r="E155" s="13">
        <f>+E156+E157</f>
        <v>0</v>
      </c>
      <c r="F155" s="13">
        <f>+F156+F157</f>
        <v>0</v>
      </c>
      <c r="G155" s="13">
        <f t="shared" si="35"/>
        <v>0</v>
      </c>
      <c r="H155" s="13">
        <f t="shared" ref="H155:I155" si="39">+H156+H157</f>
        <v>0</v>
      </c>
      <c r="I155" s="13">
        <f t="shared" si="39"/>
        <v>0</v>
      </c>
      <c r="J155" s="13">
        <f t="shared" si="19"/>
        <v>0</v>
      </c>
    </row>
    <row r="156" spans="1:10" ht="12.75" customHeight="1" x14ac:dyDescent="0.3">
      <c r="A156" s="35"/>
      <c r="B156" s="12"/>
      <c r="C156" s="12"/>
      <c r="D156" s="10" t="s">
        <v>231</v>
      </c>
      <c r="E156" s="11">
        <v>0</v>
      </c>
      <c r="F156" s="11">
        <v>0</v>
      </c>
      <c r="G156" s="11">
        <f t="shared" si="35"/>
        <v>0</v>
      </c>
      <c r="H156" s="11">
        <v>0</v>
      </c>
      <c r="I156" s="11">
        <v>0</v>
      </c>
      <c r="J156" s="11">
        <f>G156-H156</f>
        <v>0</v>
      </c>
    </row>
    <row r="157" spans="1:10" ht="12.75" hidden="1" customHeight="1" x14ac:dyDescent="0.3">
      <c r="A157" s="35"/>
      <c r="B157" s="12"/>
      <c r="C157" s="12"/>
      <c r="D157" s="10" t="s">
        <v>232</v>
      </c>
      <c r="E157" s="11">
        <v>0</v>
      </c>
      <c r="F157" s="11">
        <v>0</v>
      </c>
      <c r="G157" s="11">
        <f t="shared" si="35"/>
        <v>0</v>
      </c>
      <c r="H157" s="11">
        <v>0</v>
      </c>
      <c r="I157" s="11">
        <v>0</v>
      </c>
      <c r="J157" s="11">
        <f t="shared" si="19"/>
        <v>0</v>
      </c>
    </row>
    <row r="158" spans="1:10" ht="12.75" customHeight="1" x14ac:dyDescent="0.3">
      <c r="A158" s="35"/>
      <c r="B158" s="12"/>
      <c r="C158" s="54" t="s">
        <v>112</v>
      </c>
      <c r="D158" s="26"/>
      <c r="E158" s="13">
        <f>SUM(E159)</f>
        <v>0</v>
      </c>
      <c r="F158" s="13">
        <f>SUM(F159)</f>
        <v>0</v>
      </c>
      <c r="G158" s="13">
        <f t="shared" si="35"/>
        <v>0</v>
      </c>
      <c r="H158" s="13">
        <f>SUM(H159)</f>
        <v>0</v>
      </c>
      <c r="I158" s="13">
        <f>SUM(I159)</f>
        <v>0</v>
      </c>
      <c r="J158" s="13">
        <f t="shared" si="19"/>
        <v>0</v>
      </c>
    </row>
    <row r="159" spans="1:10" ht="12.75" customHeight="1" x14ac:dyDescent="0.3">
      <c r="A159" s="35"/>
      <c r="B159" s="12"/>
      <c r="C159" s="12"/>
      <c r="D159" s="10" t="s">
        <v>265</v>
      </c>
      <c r="E159" s="11">
        <v>0</v>
      </c>
      <c r="F159" s="11">
        <v>0</v>
      </c>
      <c r="G159" s="11">
        <f t="shared" si="35"/>
        <v>0</v>
      </c>
      <c r="H159" s="11">
        <v>0</v>
      </c>
      <c r="I159" s="11">
        <v>0</v>
      </c>
      <c r="J159" s="11">
        <f t="shared" si="19"/>
        <v>0</v>
      </c>
    </row>
    <row r="160" spans="1:10" ht="12.75" customHeight="1" x14ac:dyDescent="0.3">
      <c r="A160" s="35"/>
      <c r="B160" s="12"/>
      <c r="C160" s="54" t="s">
        <v>113</v>
      </c>
      <c r="D160" s="26"/>
      <c r="E160" s="13">
        <f>SUM(E161)</f>
        <v>0</v>
      </c>
      <c r="F160" s="13">
        <f>SUM(F161)</f>
        <v>0</v>
      </c>
      <c r="G160" s="13">
        <f t="shared" si="35"/>
        <v>0</v>
      </c>
      <c r="H160" s="13">
        <f>SUM(H161)</f>
        <v>0</v>
      </c>
      <c r="I160" s="13">
        <f>SUM(I161)</f>
        <v>0</v>
      </c>
      <c r="J160" s="13">
        <f t="shared" si="19"/>
        <v>0</v>
      </c>
    </row>
    <row r="161" spans="1:10" ht="12.75" customHeight="1" x14ac:dyDescent="0.3">
      <c r="A161" s="35"/>
      <c r="B161" s="12"/>
      <c r="C161" s="12"/>
      <c r="D161" s="10" t="s">
        <v>279</v>
      </c>
      <c r="E161" s="11">
        <v>0</v>
      </c>
      <c r="F161" s="11">
        <v>0</v>
      </c>
      <c r="G161" s="11">
        <f t="shared" si="35"/>
        <v>0</v>
      </c>
      <c r="H161" s="11">
        <v>0</v>
      </c>
      <c r="I161" s="11">
        <v>0</v>
      </c>
      <c r="J161" s="11">
        <f t="shared" si="19"/>
        <v>0</v>
      </c>
    </row>
    <row r="162" spans="1:10" ht="12.75" customHeight="1" x14ac:dyDescent="0.3">
      <c r="A162" s="35"/>
      <c r="B162" s="12"/>
      <c r="C162" s="54" t="s">
        <v>114</v>
      </c>
      <c r="D162" s="26"/>
      <c r="E162" s="13">
        <f t="shared" ref="E162:F162" si="40">+E163</f>
        <v>0</v>
      </c>
      <c r="F162" s="13">
        <f t="shared" si="40"/>
        <v>0</v>
      </c>
      <c r="G162" s="13">
        <f t="shared" si="35"/>
        <v>0</v>
      </c>
      <c r="H162" s="13">
        <f t="shared" ref="H162:I162" si="41">+H163</f>
        <v>0</v>
      </c>
      <c r="I162" s="13">
        <f t="shared" si="41"/>
        <v>0</v>
      </c>
      <c r="J162" s="13">
        <f t="shared" si="19"/>
        <v>0</v>
      </c>
    </row>
    <row r="163" spans="1:10" ht="12.75" customHeight="1" x14ac:dyDescent="0.3">
      <c r="A163" s="35"/>
      <c r="B163" s="12"/>
      <c r="C163" s="12"/>
      <c r="D163" s="10" t="s">
        <v>233</v>
      </c>
      <c r="E163" s="11">
        <v>0</v>
      </c>
      <c r="F163" s="11">
        <v>0</v>
      </c>
      <c r="G163" s="11">
        <f t="shared" si="35"/>
        <v>0</v>
      </c>
      <c r="H163" s="11">
        <v>0</v>
      </c>
      <c r="I163" s="11">
        <v>0</v>
      </c>
      <c r="J163" s="11">
        <f t="shared" si="19"/>
        <v>0</v>
      </c>
    </row>
    <row r="164" spans="1:10" ht="12.75" customHeight="1" x14ac:dyDescent="0.3">
      <c r="A164" s="35"/>
      <c r="B164" s="12"/>
      <c r="C164" s="54" t="s">
        <v>115</v>
      </c>
      <c r="D164" s="26"/>
      <c r="E164" s="13">
        <v>0</v>
      </c>
      <c r="F164" s="13">
        <v>0</v>
      </c>
      <c r="G164" s="13">
        <f t="shared" si="35"/>
        <v>0</v>
      </c>
      <c r="H164" s="13">
        <v>0</v>
      </c>
      <c r="I164" s="13">
        <v>0</v>
      </c>
      <c r="J164" s="13">
        <f t="shared" si="19"/>
        <v>0</v>
      </c>
    </row>
    <row r="165" spans="1:10" ht="12.75" customHeight="1" x14ac:dyDescent="0.3">
      <c r="A165" s="35"/>
      <c r="B165" s="12"/>
      <c r="C165" s="54" t="s">
        <v>376</v>
      </c>
      <c r="D165" s="26"/>
      <c r="E165" s="13">
        <f>E166</f>
        <v>0</v>
      </c>
      <c r="F165" s="13">
        <f t="shared" ref="F165:J165" si="42">F166</f>
        <v>0</v>
      </c>
      <c r="G165" s="13">
        <f t="shared" si="42"/>
        <v>0</v>
      </c>
      <c r="H165" s="13">
        <f t="shared" si="42"/>
        <v>0</v>
      </c>
      <c r="I165" s="13">
        <f t="shared" si="42"/>
        <v>0</v>
      </c>
      <c r="J165" s="13">
        <f t="shared" si="42"/>
        <v>0</v>
      </c>
    </row>
    <row r="166" spans="1:10" ht="12.75" customHeight="1" x14ac:dyDescent="0.3">
      <c r="A166" s="35"/>
      <c r="B166" s="12"/>
      <c r="C166" s="54"/>
      <c r="D166" s="10" t="s">
        <v>377</v>
      </c>
      <c r="E166" s="13">
        <v>0</v>
      </c>
      <c r="F166" s="11">
        <v>0</v>
      </c>
      <c r="G166" s="11">
        <f t="shared" si="35"/>
        <v>0</v>
      </c>
      <c r="H166" s="11">
        <v>0</v>
      </c>
      <c r="I166" s="11">
        <v>0</v>
      </c>
      <c r="J166" s="11">
        <f t="shared" si="19"/>
        <v>0</v>
      </c>
    </row>
    <row r="167" spans="1:10" ht="12.75" customHeight="1" x14ac:dyDescent="0.3">
      <c r="A167" s="35"/>
      <c r="B167" s="12"/>
      <c r="C167" s="54" t="s">
        <v>116</v>
      </c>
      <c r="D167" s="26"/>
      <c r="E167" s="13">
        <f>SUM(E168)</f>
        <v>0</v>
      </c>
      <c r="F167" s="13">
        <f t="shared" ref="F167:J167" si="43">SUM(F168)</f>
        <v>0</v>
      </c>
      <c r="G167" s="13">
        <f t="shared" si="43"/>
        <v>0</v>
      </c>
      <c r="H167" s="13">
        <f t="shared" si="43"/>
        <v>0</v>
      </c>
      <c r="I167" s="13">
        <f t="shared" si="43"/>
        <v>0</v>
      </c>
      <c r="J167" s="13">
        <f t="shared" si="43"/>
        <v>0</v>
      </c>
    </row>
    <row r="168" spans="1:10" ht="22.5" customHeight="1" x14ac:dyDescent="0.3">
      <c r="A168" s="35"/>
      <c r="B168" s="12"/>
      <c r="C168" s="54"/>
      <c r="D168" s="10" t="s">
        <v>375</v>
      </c>
      <c r="E168" s="13">
        <v>0</v>
      </c>
      <c r="F168" s="13">
        <v>0</v>
      </c>
      <c r="G168" s="11">
        <f t="shared" si="35"/>
        <v>0</v>
      </c>
      <c r="H168" s="11">
        <v>0</v>
      </c>
      <c r="I168" s="11">
        <v>0</v>
      </c>
      <c r="J168" s="11">
        <f t="shared" si="19"/>
        <v>0</v>
      </c>
    </row>
    <row r="169" spans="1:10" ht="12.75" customHeight="1" x14ac:dyDescent="0.3">
      <c r="A169" s="35"/>
      <c r="B169" s="12"/>
      <c r="C169" s="54" t="s">
        <v>117</v>
      </c>
      <c r="D169" s="26"/>
      <c r="E169" s="13">
        <f>+E170</f>
        <v>0</v>
      </c>
      <c r="F169" s="13">
        <f>+F170</f>
        <v>0</v>
      </c>
      <c r="G169" s="13">
        <f t="shared" si="35"/>
        <v>0</v>
      </c>
      <c r="H169" s="13">
        <f>+H170</f>
        <v>0</v>
      </c>
      <c r="I169" s="13">
        <f>+I170</f>
        <v>0</v>
      </c>
      <c r="J169" s="13">
        <f t="shared" si="19"/>
        <v>0</v>
      </c>
    </row>
    <row r="170" spans="1:10" x14ac:dyDescent="0.3">
      <c r="A170" s="35"/>
      <c r="B170" s="12"/>
      <c r="C170" s="58"/>
      <c r="D170" s="10" t="s">
        <v>378</v>
      </c>
      <c r="E170" s="11">
        <v>0</v>
      </c>
      <c r="F170" s="11">
        <v>0</v>
      </c>
      <c r="G170" s="11">
        <f t="shared" si="35"/>
        <v>0</v>
      </c>
      <c r="H170" s="11">
        <v>0</v>
      </c>
      <c r="I170" s="11">
        <v>0</v>
      </c>
      <c r="J170" s="11">
        <f t="shared" si="19"/>
        <v>0</v>
      </c>
    </row>
    <row r="171" spans="1:10" ht="12.75" customHeight="1" x14ac:dyDescent="0.3">
      <c r="A171" s="35"/>
      <c r="B171" s="46" t="s">
        <v>22</v>
      </c>
      <c r="C171" s="46"/>
      <c r="D171" s="47"/>
      <c r="E171" s="13">
        <f>+E172+E174+E176+E178+E180+E182+E183</f>
        <v>350000</v>
      </c>
      <c r="F171" s="13">
        <f>+F172+F174+F176+F178+F180+F182+F183</f>
        <v>0</v>
      </c>
      <c r="G171" s="13">
        <f t="shared" si="35"/>
        <v>350000</v>
      </c>
      <c r="H171" s="13">
        <f>+H172+H174+H176+H178+H180+H182+H183</f>
        <v>50000</v>
      </c>
      <c r="I171" s="13">
        <f>+I172+I174+I176+I178+I180+I182+I183</f>
        <v>50000</v>
      </c>
      <c r="J171" s="13">
        <f t="shared" si="19"/>
        <v>300000</v>
      </c>
    </row>
    <row r="172" spans="1:10" ht="12.75" customHeight="1" x14ac:dyDescent="0.3">
      <c r="A172" s="35"/>
      <c r="B172" s="12"/>
      <c r="C172" s="54" t="s">
        <v>118</v>
      </c>
      <c r="D172" s="26"/>
      <c r="E172" s="13">
        <f t="shared" ref="E172:F172" si="44">+E173</f>
        <v>0</v>
      </c>
      <c r="F172" s="13">
        <f t="shared" si="44"/>
        <v>0</v>
      </c>
      <c r="G172" s="13">
        <f t="shared" si="35"/>
        <v>0</v>
      </c>
      <c r="H172" s="13">
        <f t="shared" ref="H172:I172" si="45">+H173</f>
        <v>0</v>
      </c>
      <c r="I172" s="13">
        <f t="shared" si="45"/>
        <v>0</v>
      </c>
      <c r="J172" s="13">
        <f t="shared" si="19"/>
        <v>0</v>
      </c>
    </row>
    <row r="173" spans="1:10" ht="12.75" customHeight="1" x14ac:dyDescent="0.3">
      <c r="A173" s="35"/>
      <c r="B173" s="12"/>
      <c r="C173" s="12"/>
      <c r="D173" s="10" t="s">
        <v>118</v>
      </c>
      <c r="E173" s="11">
        <v>0</v>
      </c>
      <c r="F173" s="11">
        <v>0</v>
      </c>
      <c r="G173" s="11">
        <f t="shared" si="35"/>
        <v>0</v>
      </c>
      <c r="H173" s="11">
        <v>0</v>
      </c>
      <c r="I173" s="11">
        <v>0</v>
      </c>
      <c r="J173" s="11">
        <f t="shared" si="19"/>
        <v>0</v>
      </c>
    </row>
    <row r="174" spans="1:10" ht="12.75" customHeight="1" x14ac:dyDescent="0.3">
      <c r="A174" s="35"/>
      <c r="B174" s="12"/>
      <c r="C174" s="54" t="s">
        <v>119</v>
      </c>
      <c r="D174" s="26"/>
      <c r="E174" s="13">
        <f>SUM(E175)</f>
        <v>0</v>
      </c>
      <c r="F174" s="13">
        <f>SUM(F175)</f>
        <v>0</v>
      </c>
      <c r="G174" s="13">
        <f t="shared" si="35"/>
        <v>0</v>
      </c>
      <c r="H174" s="13">
        <f>SUM(H175)</f>
        <v>0</v>
      </c>
      <c r="I174" s="13">
        <f>SUM(I175)</f>
        <v>0</v>
      </c>
      <c r="J174" s="13">
        <f t="shared" si="19"/>
        <v>0</v>
      </c>
    </row>
    <row r="175" spans="1:10" ht="12.75" customHeight="1" x14ac:dyDescent="0.3">
      <c r="A175" s="35"/>
      <c r="B175" s="12"/>
      <c r="C175" s="12"/>
      <c r="D175" s="10" t="s">
        <v>309</v>
      </c>
      <c r="E175" s="11">
        <v>0</v>
      </c>
      <c r="F175" s="11">
        <v>0</v>
      </c>
      <c r="G175" s="11">
        <f t="shared" si="35"/>
        <v>0</v>
      </c>
      <c r="H175" s="11">
        <v>0</v>
      </c>
      <c r="I175" s="11">
        <v>0</v>
      </c>
      <c r="J175" s="11">
        <f t="shared" si="19"/>
        <v>0</v>
      </c>
    </row>
    <row r="176" spans="1:10" ht="12.75" customHeight="1" x14ac:dyDescent="0.3">
      <c r="A176" s="35"/>
      <c r="B176" s="12"/>
      <c r="C176" s="54" t="s">
        <v>120</v>
      </c>
      <c r="D176" s="26"/>
      <c r="E176" s="13">
        <f>SUM(E177)</f>
        <v>0</v>
      </c>
      <c r="F176" s="13">
        <f>SUM(F177)</f>
        <v>0</v>
      </c>
      <c r="G176" s="13">
        <f t="shared" si="35"/>
        <v>0</v>
      </c>
      <c r="H176" s="13">
        <f>SUM(H177)</f>
        <v>0</v>
      </c>
      <c r="I176" s="13">
        <f>SUM(I177)</f>
        <v>0</v>
      </c>
      <c r="J176" s="13">
        <f t="shared" si="19"/>
        <v>0</v>
      </c>
    </row>
    <row r="177" spans="1:10" ht="12.75" customHeight="1" x14ac:dyDescent="0.3">
      <c r="A177" s="35"/>
      <c r="B177" s="12"/>
      <c r="C177" s="12"/>
      <c r="D177" s="10" t="s">
        <v>266</v>
      </c>
      <c r="E177" s="11">
        <v>0</v>
      </c>
      <c r="F177" s="11">
        <v>0</v>
      </c>
      <c r="G177" s="11">
        <f t="shared" si="35"/>
        <v>0</v>
      </c>
      <c r="H177" s="11">
        <v>0</v>
      </c>
      <c r="I177" s="11">
        <v>0</v>
      </c>
      <c r="J177" s="11">
        <f t="shared" si="19"/>
        <v>0</v>
      </c>
    </row>
    <row r="178" spans="1:10" ht="12.75" customHeight="1" x14ac:dyDescent="0.3">
      <c r="A178" s="35"/>
      <c r="B178" s="12"/>
      <c r="C178" s="54" t="s">
        <v>121</v>
      </c>
      <c r="D178" s="26"/>
      <c r="E178" s="13">
        <f>SUM(E179)</f>
        <v>200000</v>
      </c>
      <c r="F178" s="13">
        <f>SUM(F179)</f>
        <v>0</v>
      </c>
      <c r="G178" s="13">
        <f t="shared" si="35"/>
        <v>200000</v>
      </c>
      <c r="H178" s="13">
        <f>SUM(H179)</f>
        <v>50000</v>
      </c>
      <c r="I178" s="13">
        <f>SUM(I179)</f>
        <v>50000</v>
      </c>
      <c r="J178" s="13">
        <f t="shared" si="19"/>
        <v>150000</v>
      </c>
    </row>
    <row r="179" spans="1:10" ht="12.75" customHeight="1" x14ac:dyDescent="0.3">
      <c r="A179" s="35"/>
      <c r="B179" s="12"/>
      <c r="C179" s="12"/>
      <c r="D179" s="10" t="s">
        <v>310</v>
      </c>
      <c r="E179" s="11">
        <v>200000</v>
      </c>
      <c r="F179" s="11">
        <v>0</v>
      </c>
      <c r="G179" s="11">
        <f t="shared" si="35"/>
        <v>200000</v>
      </c>
      <c r="H179" s="11">
        <v>50000</v>
      </c>
      <c r="I179" s="11">
        <v>50000</v>
      </c>
      <c r="J179" s="11">
        <f t="shared" si="19"/>
        <v>150000</v>
      </c>
    </row>
    <row r="180" spans="1:10" ht="12.75" customHeight="1" x14ac:dyDescent="0.3">
      <c r="A180" s="35"/>
      <c r="B180" s="12"/>
      <c r="C180" s="54" t="s">
        <v>219</v>
      </c>
      <c r="D180" s="26"/>
      <c r="E180" s="13">
        <f>SUM(E181)</f>
        <v>150000</v>
      </c>
      <c r="F180" s="13">
        <f>SUM(F181)</f>
        <v>0</v>
      </c>
      <c r="G180" s="13">
        <f t="shared" si="35"/>
        <v>150000</v>
      </c>
      <c r="H180" s="13">
        <f>SUM(H181)</f>
        <v>0</v>
      </c>
      <c r="I180" s="13">
        <f>SUM(I181)</f>
        <v>0</v>
      </c>
      <c r="J180" s="13">
        <f t="shared" si="19"/>
        <v>150000</v>
      </c>
    </row>
    <row r="181" spans="1:10" ht="12.75" customHeight="1" x14ac:dyDescent="0.3">
      <c r="A181" s="35"/>
      <c r="B181" s="12"/>
      <c r="C181" s="12"/>
      <c r="D181" s="10" t="s">
        <v>288</v>
      </c>
      <c r="E181" s="11">
        <v>150000</v>
      </c>
      <c r="F181" s="11">
        <v>0</v>
      </c>
      <c r="G181" s="11">
        <f t="shared" si="35"/>
        <v>150000</v>
      </c>
      <c r="H181" s="11">
        <v>0</v>
      </c>
      <c r="I181" s="11">
        <v>0</v>
      </c>
      <c r="J181" s="11">
        <f t="shared" si="19"/>
        <v>150000</v>
      </c>
    </row>
    <row r="182" spans="1:10" ht="12.75" customHeight="1" x14ac:dyDescent="0.3">
      <c r="A182" s="35"/>
      <c r="B182" s="12"/>
      <c r="C182" s="54" t="s">
        <v>122</v>
      </c>
      <c r="D182" s="26"/>
      <c r="E182" s="13">
        <v>0</v>
      </c>
      <c r="F182" s="13">
        <v>0</v>
      </c>
      <c r="G182" s="13">
        <f t="shared" si="35"/>
        <v>0</v>
      </c>
      <c r="H182" s="13">
        <v>0</v>
      </c>
      <c r="I182" s="13">
        <v>0</v>
      </c>
      <c r="J182" s="13">
        <f t="shared" si="19"/>
        <v>0</v>
      </c>
    </row>
    <row r="183" spans="1:10" ht="12.75" customHeight="1" x14ac:dyDescent="0.3">
      <c r="A183" s="35"/>
      <c r="B183" s="12"/>
      <c r="C183" s="54" t="s">
        <v>123</v>
      </c>
      <c r="D183" s="26"/>
      <c r="E183" s="13">
        <v>0</v>
      </c>
      <c r="F183" s="13">
        <v>0</v>
      </c>
      <c r="G183" s="13">
        <f t="shared" si="35"/>
        <v>0</v>
      </c>
      <c r="H183" s="13">
        <v>0</v>
      </c>
      <c r="I183" s="13">
        <v>0</v>
      </c>
      <c r="J183" s="13">
        <f t="shared" ref="J183:J202" si="46">G183-H183</f>
        <v>0</v>
      </c>
    </row>
    <row r="184" spans="1:10" ht="12.75" customHeight="1" x14ac:dyDescent="0.3">
      <c r="A184" s="35"/>
      <c r="B184" s="104" t="s">
        <v>384</v>
      </c>
      <c r="C184" s="104"/>
      <c r="D184" s="105"/>
      <c r="E184" s="13">
        <f>E185+E187+E191+E193+E195+E200+E202+E203</f>
        <v>0</v>
      </c>
      <c r="F184" s="13">
        <f t="shared" ref="F184:J184" si="47">F185+F187+F191+F193+F195+F200+F202+F203</f>
        <v>0</v>
      </c>
      <c r="G184" s="13">
        <f t="shared" si="47"/>
        <v>0</v>
      </c>
      <c r="H184" s="13">
        <f t="shared" si="47"/>
        <v>0</v>
      </c>
      <c r="I184" s="13">
        <f t="shared" si="47"/>
        <v>0</v>
      </c>
      <c r="J184" s="13">
        <f t="shared" si="47"/>
        <v>0</v>
      </c>
    </row>
    <row r="185" spans="1:10" ht="12.75" customHeight="1" x14ac:dyDescent="0.3">
      <c r="A185" s="35"/>
      <c r="B185" s="12"/>
      <c r="C185" s="54" t="s">
        <v>124</v>
      </c>
      <c r="D185" s="26"/>
      <c r="E185" s="13">
        <f t="shared" ref="E185:F185" si="48">+E186</f>
        <v>0</v>
      </c>
      <c r="F185" s="13">
        <f t="shared" si="48"/>
        <v>0</v>
      </c>
      <c r="G185" s="13">
        <f t="shared" si="35"/>
        <v>0</v>
      </c>
      <c r="H185" s="13">
        <f t="shared" ref="H185:I185" si="49">+H186</f>
        <v>0</v>
      </c>
      <c r="I185" s="13">
        <f t="shared" si="49"/>
        <v>0</v>
      </c>
      <c r="J185" s="13">
        <f t="shared" si="46"/>
        <v>0</v>
      </c>
    </row>
    <row r="186" spans="1:10" ht="12.75" customHeight="1" x14ac:dyDescent="0.3">
      <c r="A186" s="35"/>
      <c r="B186" s="12"/>
      <c r="C186" s="12"/>
      <c r="D186" s="10" t="s">
        <v>379</v>
      </c>
      <c r="E186" s="11">
        <v>0</v>
      </c>
      <c r="F186" s="11">
        <v>0</v>
      </c>
      <c r="G186" s="11">
        <f t="shared" si="35"/>
        <v>0</v>
      </c>
      <c r="H186" s="11">
        <v>0</v>
      </c>
      <c r="I186" s="11">
        <v>0</v>
      </c>
      <c r="J186" s="11">
        <f t="shared" si="46"/>
        <v>0</v>
      </c>
    </row>
    <row r="187" spans="1:10" ht="12.75" customHeight="1" x14ac:dyDescent="0.3">
      <c r="A187" s="35"/>
      <c r="B187" s="12"/>
      <c r="C187" s="54" t="s">
        <v>125</v>
      </c>
      <c r="D187" s="26"/>
      <c r="E187" s="13">
        <f>+E188+E189+E190</f>
        <v>0</v>
      </c>
      <c r="F187" s="13">
        <f>+F188+F189+F190</f>
        <v>0</v>
      </c>
      <c r="G187" s="13">
        <f>E187+F187</f>
        <v>0</v>
      </c>
      <c r="H187" s="13">
        <f>+H188+H189+H190</f>
        <v>0</v>
      </c>
      <c r="I187" s="13">
        <f>+I188+I189+I190</f>
        <v>0</v>
      </c>
      <c r="J187" s="13">
        <f>G187-H187</f>
        <v>0</v>
      </c>
    </row>
    <row r="188" spans="1:10" ht="24" x14ac:dyDescent="0.3">
      <c r="A188" s="35"/>
      <c r="B188" s="12"/>
      <c r="C188" s="58"/>
      <c r="D188" s="10" t="s">
        <v>380</v>
      </c>
      <c r="E188" s="11">
        <v>0</v>
      </c>
      <c r="F188" s="11">
        <v>0</v>
      </c>
      <c r="G188" s="11">
        <f t="shared" si="35"/>
        <v>0</v>
      </c>
      <c r="H188" s="11">
        <v>0</v>
      </c>
      <c r="I188" s="11">
        <v>0</v>
      </c>
      <c r="J188" s="11">
        <f>G188-H188</f>
        <v>0</v>
      </c>
    </row>
    <row r="189" spans="1:10" ht="12.75" customHeight="1" x14ac:dyDescent="0.3">
      <c r="A189" s="35"/>
      <c r="B189" s="12"/>
      <c r="C189" s="12"/>
      <c r="D189" s="10" t="s">
        <v>327</v>
      </c>
      <c r="E189" s="11">
        <v>0</v>
      </c>
      <c r="F189" s="11">
        <v>0</v>
      </c>
      <c r="G189" s="11">
        <f>E189+F189</f>
        <v>0</v>
      </c>
      <c r="H189" s="11">
        <v>0</v>
      </c>
      <c r="I189" s="11">
        <v>0</v>
      </c>
      <c r="J189" s="11">
        <f t="shared" ref="J189:J190" si="50">G189-H189</f>
        <v>0</v>
      </c>
    </row>
    <row r="190" spans="1:10" ht="12.75" customHeight="1" x14ac:dyDescent="0.3">
      <c r="A190" s="35"/>
      <c r="B190" s="12"/>
      <c r="C190" s="12"/>
      <c r="D190" s="10" t="s">
        <v>311</v>
      </c>
      <c r="E190" s="11">
        <v>0</v>
      </c>
      <c r="F190" s="11">
        <v>0</v>
      </c>
      <c r="G190" s="11">
        <f t="shared" ref="G190" si="51">E190+F190</f>
        <v>0</v>
      </c>
      <c r="H190" s="11">
        <v>0</v>
      </c>
      <c r="I190" s="11">
        <v>0</v>
      </c>
      <c r="J190" s="11">
        <f t="shared" si="50"/>
        <v>0</v>
      </c>
    </row>
    <row r="191" spans="1:10" ht="12.75" customHeight="1" x14ac:dyDescent="0.3">
      <c r="A191" s="35"/>
      <c r="B191" s="12"/>
      <c r="C191" s="54" t="s">
        <v>126</v>
      </c>
      <c r="D191" s="26"/>
      <c r="E191" s="13">
        <f>+E192</f>
        <v>0</v>
      </c>
      <c r="F191" s="13">
        <f>+F192</f>
        <v>0</v>
      </c>
      <c r="G191" s="13">
        <f>E191+F191</f>
        <v>0</v>
      </c>
      <c r="H191" s="13">
        <f>+H192</f>
        <v>0</v>
      </c>
      <c r="I191" s="13">
        <f>+I192</f>
        <v>0</v>
      </c>
      <c r="J191" s="13">
        <f>G191-H191</f>
        <v>0</v>
      </c>
    </row>
    <row r="192" spans="1:10" ht="12.75" customHeight="1" x14ac:dyDescent="0.3">
      <c r="A192" s="35"/>
      <c r="B192" s="12"/>
      <c r="C192" s="58"/>
      <c r="D192" s="10" t="s">
        <v>312</v>
      </c>
      <c r="E192" s="11">
        <v>0</v>
      </c>
      <c r="F192" s="11">
        <v>0</v>
      </c>
      <c r="G192" s="11">
        <f>E192+F192</f>
        <v>0</v>
      </c>
      <c r="H192" s="11">
        <v>0</v>
      </c>
      <c r="I192" s="11">
        <v>0</v>
      </c>
      <c r="J192" s="11">
        <f>G192-H192</f>
        <v>0</v>
      </c>
    </row>
    <row r="193" spans="1:10" ht="12.75" customHeight="1" x14ac:dyDescent="0.3">
      <c r="A193" s="35"/>
      <c r="B193" s="12"/>
      <c r="C193" s="54" t="s">
        <v>127</v>
      </c>
      <c r="D193" s="26"/>
      <c r="E193" s="13">
        <f>SUM(E194)</f>
        <v>0</v>
      </c>
      <c r="F193" s="13">
        <f>SUM(F194)</f>
        <v>0</v>
      </c>
      <c r="G193" s="13">
        <f t="shared" si="35"/>
        <v>0</v>
      </c>
      <c r="H193" s="13">
        <f t="shared" ref="H193:I193" si="52">SUM(H194)</f>
        <v>0</v>
      </c>
      <c r="I193" s="13">
        <f t="shared" si="52"/>
        <v>0</v>
      </c>
      <c r="J193" s="13">
        <f t="shared" si="46"/>
        <v>0</v>
      </c>
    </row>
    <row r="194" spans="1:10" ht="12.75" customHeight="1" x14ac:dyDescent="0.3">
      <c r="A194" s="35"/>
      <c r="B194" s="12"/>
      <c r="C194" s="12"/>
      <c r="D194" s="10" t="s">
        <v>267</v>
      </c>
      <c r="E194" s="11">
        <v>0</v>
      </c>
      <c r="F194" s="11">
        <v>0</v>
      </c>
      <c r="G194" s="11">
        <f t="shared" si="35"/>
        <v>0</v>
      </c>
      <c r="H194" s="11">
        <v>0</v>
      </c>
      <c r="I194" s="11">
        <v>0</v>
      </c>
      <c r="J194" s="11">
        <f t="shared" si="46"/>
        <v>0</v>
      </c>
    </row>
    <row r="195" spans="1:10" ht="12.75" customHeight="1" x14ac:dyDescent="0.3">
      <c r="A195" s="35"/>
      <c r="B195" s="12"/>
      <c r="C195" s="54" t="s">
        <v>128</v>
      </c>
      <c r="D195" s="26"/>
      <c r="E195" s="13">
        <f>SUM(E196:E199)</f>
        <v>0</v>
      </c>
      <c r="F195" s="13">
        <f>SUM(F196:F199)</f>
        <v>0</v>
      </c>
      <c r="G195" s="13">
        <f>E195+F195</f>
        <v>0</v>
      </c>
      <c r="H195" s="13">
        <f>SUM(H196:H199)</f>
        <v>0</v>
      </c>
      <c r="I195" s="13">
        <f>SUM(I196:I199)</f>
        <v>0</v>
      </c>
      <c r="J195" s="13">
        <f t="shared" si="46"/>
        <v>0</v>
      </c>
    </row>
    <row r="196" spans="1:10" ht="36" x14ac:dyDescent="0.3">
      <c r="A196" s="35"/>
      <c r="B196" s="12"/>
      <c r="C196" s="12"/>
      <c r="D196" s="10" t="s">
        <v>381</v>
      </c>
      <c r="E196" s="11">
        <v>0</v>
      </c>
      <c r="F196" s="11">
        <v>0</v>
      </c>
      <c r="G196" s="11">
        <f t="shared" ref="G196:G199" si="53">E196+F196</f>
        <v>0</v>
      </c>
      <c r="H196" s="11">
        <v>0</v>
      </c>
      <c r="I196" s="11">
        <v>0</v>
      </c>
      <c r="J196" s="11">
        <f t="shared" si="46"/>
        <v>0</v>
      </c>
    </row>
    <row r="197" spans="1:10" ht="12.75" customHeight="1" x14ac:dyDescent="0.3">
      <c r="A197" s="35"/>
      <c r="B197" s="12"/>
      <c r="C197" s="12"/>
      <c r="D197" s="10" t="s">
        <v>382</v>
      </c>
      <c r="E197" s="11">
        <v>0</v>
      </c>
      <c r="F197" s="11">
        <v>0</v>
      </c>
      <c r="G197" s="11">
        <f t="shared" si="53"/>
        <v>0</v>
      </c>
      <c r="H197" s="11">
        <v>0</v>
      </c>
      <c r="I197" s="11">
        <v>0</v>
      </c>
      <c r="J197" s="11">
        <f t="shared" si="46"/>
        <v>0</v>
      </c>
    </row>
    <row r="198" spans="1:10" ht="12.75" customHeight="1" x14ac:dyDescent="0.3">
      <c r="A198" s="35"/>
      <c r="B198" s="12"/>
      <c r="C198" s="12"/>
      <c r="D198" s="10" t="s">
        <v>313</v>
      </c>
      <c r="E198" s="11">
        <v>0</v>
      </c>
      <c r="F198" s="11">
        <v>0</v>
      </c>
      <c r="G198" s="11">
        <f t="shared" si="53"/>
        <v>0</v>
      </c>
      <c r="H198" s="11">
        <v>0</v>
      </c>
      <c r="I198" s="11">
        <v>0</v>
      </c>
      <c r="J198" s="11">
        <f t="shared" si="46"/>
        <v>0</v>
      </c>
    </row>
    <row r="199" spans="1:10" ht="12.75" customHeight="1" x14ac:dyDescent="0.3">
      <c r="A199" s="35"/>
      <c r="B199" s="12"/>
      <c r="C199" s="12"/>
      <c r="D199" s="10" t="s">
        <v>314</v>
      </c>
      <c r="E199" s="11">
        <v>0</v>
      </c>
      <c r="F199" s="11">
        <v>0</v>
      </c>
      <c r="G199" s="11">
        <f t="shared" si="53"/>
        <v>0</v>
      </c>
      <c r="H199" s="11">
        <v>0</v>
      </c>
      <c r="I199" s="11">
        <v>0</v>
      </c>
      <c r="J199" s="11">
        <f t="shared" si="46"/>
        <v>0</v>
      </c>
    </row>
    <row r="200" spans="1:10" ht="12.75" customHeight="1" x14ac:dyDescent="0.3">
      <c r="A200" s="35"/>
      <c r="B200" s="12"/>
      <c r="C200" s="54" t="s">
        <v>129</v>
      </c>
      <c r="D200" s="26"/>
      <c r="E200" s="13">
        <f>SUM(E201)</f>
        <v>0</v>
      </c>
      <c r="F200" s="13">
        <f>SUM(F201)</f>
        <v>0</v>
      </c>
      <c r="G200" s="13">
        <f t="shared" si="35"/>
        <v>0</v>
      </c>
      <c r="H200" s="13">
        <f t="shared" ref="H200:I200" si="54">SUM(H201)</f>
        <v>0</v>
      </c>
      <c r="I200" s="13">
        <f t="shared" si="54"/>
        <v>0</v>
      </c>
      <c r="J200" s="13">
        <f t="shared" si="46"/>
        <v>0</v>
      </c>
    </row>
    <row r="201" spans="1:10" ht="24" x14ac:dyDescent="0.3">
      <c r="A201" s="35"/>
      <c r="B201" s="12"/>
      <c r="C201" s="12"/>
      <c r="D201" s="10" t="s">
        <v>268</v>
      </c>
      <c r="E201" s="11">
        <v>0</v>
      </c>
      <c r="F201" s="11">
        <v>0</v>
      </c>
      <c r="G201" s="11">
        <f t="shared" si="35"/>
        <v>0</v>
      </c>
      <c r="H201" s="11">
        <v>0</v>
      </c>
      <c r="I201" s="11">
        <v>0</v>
      </c>
      <c r="J201" s="11">
        <f t="shared" si="46"/>
        <v>0</v>
      </c>
    </row>
    <row r="202" spans="1:10" ht="12.75" customHeight="1" x14ac:dyDescent="0.3">
      <c r="A202" s="35"/>
      <c r="B202" s="12"/>
      <c r="C202" s="54" t="s">
        <v>130</v>
      </c>
      <c r="D202" s="26"/>
      <c r="E202" s="13">
        <v>0</v>
      </c>
      <c r="F202" s="13">
        <v>0</v>
      </c>
      <c r="G202" s="13">
        <f t="shared" si="35"/>
        <v>0</v>
      </c>
      <c r="H202" s="13">
        <v>0</v>
      </c>
      <c r="I202" s="13">
        <v>0</v>
      </c>
      <c r="J202" s="13">
        <f t="shared" si="46"/>
        <v>0</v>
      </c>
    </row>
    <row r="203" spans="1:10" ht="12.75" customHeight="1" x14ac:dyDescent="0.3">
      <c r="A203" s="35"/>
      <c r="B203" s="12"/>
      <c r="C203" s="54" t="s">
        <v>131</v>
      </c>
      <c r="D203" s="26"/>
      <c r="E203" s="13">
        <f t="shared" ref="E203:J203" si="55">SUM(E204:E205)</f>
        <v>0</v>
      </c>
      <c r="F203" s="13">
        <f t="shared" si="55"/>
        <v>0</v>
      </c>
      <c r="G203" s="13">
        <f t="shared" si="55"/>
        <v>0</v>
      </c>
      <c r="H203" s="13">
        <f t="shared" si="55"/>
        <v>0</v>
      </c>
      <c r="I203" s="13">
        <f t="shared" si="55"/>
        <v>0</v>
      </c>
      <c r="J203" s="13">
        <f t="shared" si="55"/>
        <v>0</v>
      </c>
    </row>
    <row r="204" spans="1:10" ht="12.75" customHeight="1" x14ac:dyDescent="0.3">
      <c r="A204" s="35"/>
      <c r="B204" s="12"/>
      <c r="C204" s="12"/>
      <c r="D204" s="10" t="s">
        <v>269</v>
      </c>
      <c r="E204" s="11">
        <v>0</v>
      </c>
      <c r="F204" s="11">
        <v>0</v>
      </c>
      <c r="G204" s="11">
        <f t="shared" ref="G204:G205" si="56">E204+F204</f>
        <v>0</v>
      </c>
      <c r="H204" s="11">
        <v>0</v>
      </c>
      <c r="I204" s="11">
        <v>0</v>
      </c>
      <c r="J204" s="11">
        <f t="shared" ref="J204:J267" si="57">G204-H204</f>
        <v>0</v>
      </c>
    </row>
    <row r="205" spans="1:10" x14ac:dyDescent="0.3">
      <c r="A205" s="35"/>
      <c r="B205" s="12"/>
      <c r="C205" s="12"/>
      <c r="D205" s="10" t="s">
        <v>383</v>
      </c>
      <c r="E205" s="11">
        <v>0</v>
      </c>
      <c r="F205" s="11">
        <v>0</v>
      </c>
      <c r="G205" s="11">
        <f t="shared" si="56"/>
        <v>0</v>
      </c>
      <c r="H205" s="11">
        <v>0</v>
      </c>
      <c r="I205" s="11">
        <v>0</v>
      </c>
      <c r="J205" s="11">
        <f t="shared" si="57"/>
        <v>0</v>
      </c>
    </row>
    <row r="206" spans="1:10" ht="12.75" customHeight="1" x14ac:dyDescent="0.3">
      <c r="A206" s="35"/>
      <c r="B206" s="46" t="s">
        <v>23</v>
      </c>
      <c r="C206" s="46"/>
      <c r="D206" s="47"/>
      <c r="E206" s="13">
        <f>+E207+E210+E211+E214</f>
        <v>2000</v>
      </c>
      <c r="F206" s="13">
        <f>+F207+F210+F211+F214</f>
        <v>0</v>
      </c>
      <c r="G206" s="13">
        <f t="shared" si="35"/>
        <v>2000</v>
      </c>
      <c r="H206" s="13">
        <f t="shared" ref="H206:I206" si="58">+H207+H210+H211+H214</f>
        <v>0</v>
      </c>
      <c r="I206" s="13">
        <f t="shared" si="58"/>
        <v>0</v>
      </c>
      <c r="J206" s="13">
        <f t="shared" si="57"/>
        <v>2000</v>
      </c>
    </row>
    <row r="207" spans="1:10" ht="12.75" customHeight="1" x14ac:dyDescent="0.3">
      <c r="A207" s="35"/>
      <c r="B207" s="12"/>
      <c r="C207" s="54" t="s">
        <v>132</v>
      </c>
      <c r="D207" s="27"/>
      <c r="E207" s="13">
        <f>+E208+E209</f>
        <v>2000</v>
      </c>
      <c r="F207" s="13">
        <f t="shared" ref="F207:J207" si="59">+F208+F209</f>
        <v>0</v>
      </c>
      <c r="G207" s="13">
        <f t="shared" si="59"/>
        <v>2000</v>
      </c>
      <c r="H207" s="13">
        <f t="shared" si="59"/>
        <v>0</v>
      </c>
      <c r="I207" s="13">
        <f t="shared" si="59"/>
        <v>0</v>
      </c>
      <c r="J207" s="13">
        <f t="shared" si="59"/>
        <v>0</v>
      </c>
    </row>
    <row r="208" spans="1:10" ht="12.75" customHeight="1" x14ac:dyDescent="0.3">
      <c r="A208" s="35"/>
      <c r="B208" s="12"/>
      <c r="C208" s="12"/>
      <c r="D208" s="16" t="s">
        <v>234</v>
      </c>
      <c r="E208" s="11">
        <v>2000</v>
      </c>
      <c r="F208" s="11">
        <v>0</v>
      </c>
      <c r="G208" s="11">
        <f t="shared" ref="G208:G209" si="60">E208+F208</f>
        <v>2000</v>
      </c>
      <c r="H208" s="11">
        <v>0</v>
      </c>
      <c r="I208" s="11">
        <v>0</v>
      </c>
      <c r="J208" s="11">
        <v>0</v>
      </c>
    </row>
    <row r="209" spans="1:10" ht="12.75" customHeight="1" x14ac:dyDescent="0.3">
      <c r="A209" s="35"/>
      <c r="B209" s="12"/>
      <c r="C209" s="12"/>
      <c r="D209" s="16" t="s">
        <v>272</v>
      </c>
      <c r="E209" s="11">
        <v>0</v>
      </c>
      <c r="F209" s="11">
        <v>0</v>
      </c>
      <c r="G209" s="11">
        <f t="shared" si="60"/>
        <v>0</v>
      </c>
      <c r="H209" s="11">
        <v>0</v>
      </c>
      <c r="I209" s="11">
        <v>0</v>
      </c>
      <c r="J209" s="11">
        <v>0</v>
      </c>
    </row>
    <row r="210" spans="1:10" ht="12.75" customHeight="1" x14ac:dyDescent="0.3">
      <c r="A210" s="35"/>
      <c r="B210" s="12"/>
      <c r="C210" s="54" t="s">
        <v>133</v>
      </c>
      <c r="D210" s="27"/>
      <c r="E210" s="13">
        <v>0</v>
      </c>
      <c r="F210" s="13">
        <v>0</v>
      </c>
      <c r="G210" s="13">
        <f t="shared" si="35"/>
        <v>0</v>
      </c>
      <c r="H210" s="13">
        <v>0</v>
      </c>
      <c r="I210" s="13">
        <v>0</v>
      </c>
      <c r="J210" s="13">
        <f t="shared" si="57"/>
        <v>0</v>
      </c>
    </row>
    <row r="211" spans="1:10" ht="12.75" customHeight="1" x14ac:dyDescent="0.3">
      <c r="A211" s="35"/>
      <c r="B211" s="12"/>
      <c r="C211" s="54" t="s">
        <v>134</v>
      </c>
      <c r="D211" s="27"/>
      <c r="E211" s="13">
        <f>SUM(E212)</f>
        <v>0</v>
      </c>
      <c r="F211" s="13">
        <f>SUM(F212)</f>
        <v>0</v>
      </c>
      <c r="G211" s="13">
        <f t="shared" si="35"/>
        <v>0</v>
      </c>
      <c r="H211" s="13">
        <f>SUM(H212)</f>
        <v>0</v>
      </c>
      <c r="I211" s="13">
        <f>SUM(I212)</f>
        <v>0</v>
      </c>
      <c r="J211" s="13">
        <f t="shared" si="57"/>
        <v>0</v>
      </c>
    </row>
    <row r="212" spans="1:10" ht="12.75" customHeight="1" x14ac:dyDescent="0.3">
      <c r="A212" s="35"/>
      <c r="B212" s="12"/>
      <c r="C212" s="12"/>
      <c r="D212" s="16" t="s">
        <v>315</v>
      </c>
      <c r="E212" s="11">
        <v>0</v>
      </c>
      <c r="F212" s="11">
        <v>0</v>
      </c>
      <c r="G212" s="11">
        <f t="shared" si="35"/>
        <v>0</v>
      </c>
      <c r="H212" s="11">
        <v>0</v>
      </c>
      <c r="I212" s="11">
        <v>0</v>
      </c>
      <c r="J212" s="11">
        <f t="shared" si="57"/>
        <v>0</v>
      </c>
    </row>
    <row r="213" spans="1:10" s="17" customFormat="1" ht="12.75" customHeight="1" x14ac:dyDescent="0.3">
      <c r="A213" s="36"/>
      <c r="B213" s="62"/>
      <c r="C213" s="54" t="s">
        <v>135</v>
      </c>
      <c r="D213" s="27"/>
      <c r="E213" s="13">
        <v>0</v>
      </c>
      <c r="F213" s="13">
        <v>0</v>
      </c>
      <c r="G213" s="13">
        <f t="shared" si="35"/>
        <v>0</v>
      </c>
      <c r="H213" s="13">
        <v>0</v>
      </c>
      <c r="I213" s="13">
        <v>0</v>
      </c>
      <c r="J213" s="13">
        <f t="shared" si="57"/>
        <v>0</v>
      </c>
    </row>
    <row r="214" spans="1:10" ht="12.75" customHeight="1" x14ac:dyDescent="0.3">
      <c r="A214" s="35"/>
      <c r="B214" s="12"/>
      <c r="C214" s="54" t="s">
        <v>136</v>
      </c>
      <c r="D214" s="27"/>
      <c r="E214" s="13">
        <f>SUM(E215)</f>
        <v>0</v>
      </c>
      <c r="F214" s="13">
        <f>SUM(F215)</f>
        <v>0</v>
      </c>
      <c r="G214" s="13">
        <f t="shared" si="35"/>
        <v>0</v>
      </c>
      <c r="H214" s="13">
        <f>SUM(H215)</f>
        <v>0</v>
      </c>
      <c r="I214" s="13">
        <f>SUM(I215)</f>
        <v>0</v>
      </c>
      <c r="J214" s="13">
        <f t="shared" si="57"/>
        <v>0</v>
      </c>
    </row>
    <row r="215" spans="1:10" ht="12.75" customHeight="1" x14ac:dyDescent="0.3">
      <c r="A215" s="35"/>
      <c r="B215" s="12"/>
      <c r="C215" s="12"/>
      <c r="D215" s="16" t="s">
        <v>136</v>
      </c>
      <c r="E215" s="11">
        <v>0</v>
      </c>
      <c r="F215" s="11">
        <v>0</v>
      </c>
      <c r="G215" s="11">
        <f t="shared" si="35"/>
        <v>0</v>
      </c>
      <c r="H215" s="11">
        <v>0</v>
      </c>
      <c r="I215" s="11">
        <v>0</v>
      </c>
      <c r="J215" s="11">
        <f t="shared" si="57"/>
        <v>0</v>
      </c>
    </row>
    <row r="216" spans="1:10" ht="24" customHeight="1" x14ac:dyDescent="0.3">
      <c r="A216" s="35"/>
      <c r="B216" s="49" t="s">
        <v>24</v>
      </c>
      <c r="C216" s="49"/>
      <c r="D216" s="50"/>
      <c r="E216" s="13">
        <f>+E217+E219+E221+E223+E225+E227+E231+E232</f>
        <v>0</v>
      </c>
      <c r="F216" s="13">
        <f>+F217+F219+F221+F223+F225+F227+F231+F232</f>
        <v>0</v>
      </c>
      <c r="G216" s="13">
        <f t="shared" si="35"/>
        <v>0</v>
      </c>
      <c r="H216" s="13">
        <f>+H217+H219+H221+H223+H225+H227+H231+H232</f>
        <v>0</v>
      </c>
      <c r="I216" s="13">
        <f>+I217+I219+I221+I223+I225+I227+I231+I232</f>
        <v>0</v>
      </c>
      <c r="J216" s="13">
        <f t="shared" si="57"/>
        <v>0</v>
      </c>
    </row>
    <row r="217" spans="1:10" s="17" customFormat="1" ht="12.75" customHeight="1" x14ac:dyDescent="0.3">
      <c r="A217" s="36"/>
      <c r="B217" s="59"/>
      <c r="C217" s="55" t="s">
        <v>137</v>
      </c>
      <c r="D217" s="28"/>
      <c r="E217" s="13">
        <f>+E218</f>
        <v>0</v>
      </c>
      <c r="F217" s="13">
        <f>+F218</f>
        <v>0</v>
      </c>
      <c r="G217" s="13">
        <f t="shared" si="35"/>
        <v>0</v>
      </c>
      <c r="H217" s="13">
        <f>+H218</f>
        <v>0</v>
      </c>
      <c r="I217" s="13">
        <f>+I218</f>
        <v>0</v>
      </c>
      <c r="J217" s="13">
        <f t="shared" si="57"/>
        <v>0</v>
      </c>
    </row>
    <row r="218" spans="1:10" ht="12.75" customHeight="1" x14ac:dyDescent="0.3">
      <c r="A218" s="35"/>
      <c r="B218" s="18"/>
      <c r="C218" s="60"/>
      <c r="D218" s="3" t="s">
        <v>316</v>
      </c>
      <c r="E218" s="11">
        <v>0</v>
      </c>
      <c r="F218" s="11">
        <v>0</v>
      </c>
      <c r="G218" s="11">
        <f t="shared" si="35"/>
        <v>0</v>
      </c>
      <c r="H218" s="11">
        <v>0</v>
      </c>
      <c r="I218" s="11">
        <v>0</v>
      </c>
      <c r="J218" s="11">
        <f t="shared" si="57"/>
        <v>0</v>
      </c>
    </row>
    <row r="219" spans="1:10" ht="12.75" customHeight="1" x14ac:dyDescent="0.3">
      <c r="A219" s="35"/>
      <c r="B219" s="18"/>
      <c r="C219" s="55" t="s">
        <v>138</v>
      </c>
      <c r="D219" s="28"/>
      <c r="E219" s="13">
        <f>+E220</f>
        <v>0</v>
      </c>
      <c r="F219" s="13">
        <f>+F220</f>
        <v>0</v>
      </c>
      <c r="G219" s="13">
        <f t="shared" si="35"/>
        <v>0</v>
      </c>
      <c r="H219" s="13">
        <f>+H220</f>
        <v>0</v>
      </c>
      <c r="I219" s="13">
        <f>+I220</f>
        <v>0</v>
      </c>
      <c r="J219" s="13">
        <f t="shared" si="57"/>
        <v>0</v>
      </c>
    </row>
    <row r="220" spans="1:10" x14ac:dyDescent="0.3">
      <c r="A220" s="35"/>
      <c r="B220" s="18"/>
      <c r="C220" s="18"/>
      <c r="D220" s="3" t="s">
        <v>317</v>
      </c>
      <c r="E220" s="11">
        <v>0</v>
      </c>
      <c r="F220" s="11">
        <v>0</v>
      </c>
      <c r="G220" s="11">
        <f t="shared" si="35"/>
        <v>0</v>
      </c>
      <c r="H220" s="11">
        <v>0</v>
      </c>
      <c r="I220" s="11">
        <v>0</v>
      </c>
      <c r="J220" s="11">
        <f t="shared" si="57"/>
        <v>0</v>
      </c>
    </row>
    <row r="221" spans="1:10" ht="12.75" customHeight="1" x14ac:dyDescent="0.3">
      <c r="A221" s="35"/>
      <c r="B221" s="18"/>
      <c r="C221" s="55" t="s">
        <v>139</v>
      </c>
      <c r="D221" s="28"/>
      <c r="E221" s="13">
        <f>SUM(E222)</f>
        <v>0</v>
      </c>
      <c r="F221" s="13">
        <f>SUM(F222)</f>
        <v>0</v>
      </c>
      <c r="G221" s="13">
        <f t="shared" si="35"/>
        <v>0</v>
      </c>
      <c r="H221" s="13">
        <f t="shared" ref="H221:I221" si="61">SUM(H222)</f>
        <v>0</v>
      </c>
      <c r="I221" s="13">
        <f t="shared" si="61"/>
        <v>0</v>
      </c>
      <c r="J221" s="13">
        <f>G221-H221</f>
        <v>0</v>
      </c>
    </row>
    <row r="222" spans="1:10" ht="12.75" customHeight="1" x14ac:dyDescent="0.3">
      <c r="A222" s="35"/>
      <c r="B222" s="18"/>
      <c r="C222" s="18"/>
      <c r="D222" s="3" t="s">
        <v>275</v>
      </c>
      <c r="E222" s="11">
        <v>0</v>
      </c>
      <c r="F222" s="11">
        <v>0</v>
      </c>
      <c r="G222" s="11">
        <f t="shared" si="35"/>
        <v>0</v>
      </c>
      <c r="H222" s="11">
        <v>0</v>
      </c>
      <c r="I222" s="11">
        <v>0</v>
      </c>
      <c r="J222" s="11">
        <f t="shared" si="57"/>
        <v>0</v>
      </c>
    </row>
    <row r="223" spans="1:10" ht="12.75" customHeight="1" x14ac:dyDescent="0.3">
      <c r="A223" s="35"/>
      <c r="B223" s="18"/>
      <c r="C223" s="55" t="s">
        <v>140</v>
      </c>
      <c r="D223" s="28"/>
      <c r="E223" s="13">
        <f>+E224</f>
        <v>0</v>
      </c>
      <c r="F223" s="13">
        <f>+F224</f>
        <v>0</v>
      </c>
      <c r="G223" s="13">
        <f t="shared" si="35"/>
        <v>0</v>
      </c>
      <c r="H223" s="13">
        <f t="shared" ref="H223:I223" si="62">+H224</f>
        <v>0</v>
      </c>
      <c r="I223" s="13">
        <f t="shared" si="62"/>
        <v>0</v>
      </c>
      <c r="J223" s="13">
        <f t="shared" si="57"/>
        <v>0</v>
      </c>
    </row>
    <row r="224" spans="1:10" ht="12.75" customHeight="1" x14ac:dyDescent="0.3">
      <c r="A224" s="35"/>
      <c r="B224" s="18"/>
      <c r="C224" s="18"/>
      <c r="D224" s="3" t="s">
        <v>140</v>
      </c>
      <c r="E224" s="11">
        <v>0</v>
      </c>
      <c r="F224" s="11">
        <v>0</v>
      </c>
      <c r="G224" s="11">
        <f t="shared" si="35"/>
        <v>0</v>
      </c>
      <c r="H224" s="11">
        <v>0</v>
      </c>
      <c r="I224" s="11">
        <v>0</v>
      </c>
      <c r="J224" s="11">
        <f t="shared" si="57"/>
        <v>0</v>
      </c>
    </row>
    <row r="225" spans="1:10" ht="12.75" customHeight="1" x14ac:dyDescent="0.3">
      <c r="A225" s="35"/>
      <c r="B225" s="18"/>
      <c r="C225" s="55" t="s">
        <v>141</v>
      </c>
      <c r="D225" s="28"/>
      <c r="E225" s="13">
        <f>SUM(E226)</f>
        <v>0</v>
      </c>
      <c r="F225" s="13">
        <f>SUM(F226)</f>
        <v>0</v>
      </c>
      <c r="G225" s="13">
        <f t="shared" ref="G225:G288" si="63">E225+F225</f>
        <v>0</v>
      </c>
      <c r="H225" s="13">
        <f t="shared" ref="H225:I225" si="64">SUM(H226)</f>
        <v>0</v>
      </c>
      <c r="I225" s="13">
        <f t="shared" si="64"/>
        <v>0</v>
      </c>
      <c r="J225" s="13">
        <f t="shared" si="57"/>
        <v>0</v>
      </c>
    </row>
    <row r="226" spans="1:10" ht="12.75" customHeight="1" x14ac:dyDescent="0.3">
      <c r="A226" s="35"/>
      <c r="B226" s="18"/>
      <c r="C226" s="18"/>
      <c r="D226" s="25" t="s">
        <v>141</v>
      </c>
      <c r="E226" s="11">
        <v>0</v>
      </c>
      <c r="F226" s="11">
        <v>0</v>
      </c>
      <c r="G226" s="11">
        <f t="shared" si="63"/>
        <v>0</v>
      </c>
      <c r="H226" s="11">
        <v>0</v>
      </c>
      <c r="I226" s="11">
        <v>0</v>
      </c>
      <c r="J226" s="11">
        <f t="shared" si="57"/>
        <v>0</v>
      </c>
    </row>
    <row r="227" spans="1:10" ht="12.75" customHeight="1" x14ac:dyDescent="0.3">
      <c r="A227" s="35"/>
      <c r="B227" s="18"/>
      <c r="C227" s="55" t="s">
        <v>328</v>
      </c>
      <c r="D227" s="28"/>
      <c r="E227" s="13">
        <f>+E228+E229+E230</f>
        <v>0</v>
      </c>
      <c r="F227" s="13">
        <f>+F228+F229+F230</f>
        <v>0</v>
      </c>
      <c r="G227" s="13">
        <f t="shared" si="63"/>
        <v>0</v>
      </c>
      <c r="H227" s="13">
        <f>+H228+H229+H230</f>
        <v>0</v>
      </c>
      <c r="I227" s="13">
        <f>+I228+I229+I230</f>
        <v>0</v>
      </c>
      <c r="J227" s="13">
        <f t="shared" si="57"/>
        <v>0</v>
      </c>
    </row>
    <row r="228" spans="1:10" ht="24.75" customHeight="1" x14ac:dyDescent="0.3">
      <c r="A228" s="35"/>
      <c r="B228" s="18"/>
      <c r="C228" s="18"/>
      <c r="D228" s="3" t="s">
        <v>318</v>
      </c>
      <c r="E228" s="11">
        <v>0</v>
      </c>
      <c r="F228" s="11">
        <v>0</v>
      </c>
      <c r="G228" s="11">
        <f t="shared" si="63"/>
        <v>0</v>
      </c>
      <c r="H228" s="11">
        <v>0</v>
      </c>
      <c r="I228" s="11">
        <v>0</v>
      </c>
      <c r="J228" s="11">
        <f t="shared" si="57"/>
        <v>0</v>
      </c>
    </row>
    <row r="229" spans="1:10" ht="12.75" customHeight="1" x14ac:dyDescent="0.3">
      <c r="A229" s="35"/>
      <c r="B229" s="18"/>
      <c r="C229" s="18"/>
      <c r="D229" s="3" t="s">
        <v>319</v>
      </c>
      <c r="E229" s="11">
        <v>0</v>
      </c>
      <c r="F229" s="11">
        <v>0</v>
      </c>
      <c r="G229" s="11">
        <f t="shared" si="63"/>
        <v>0</v>
      </c>
      <c r="H229" s="11">
        <v>0</v>
      </c>
      <c r="I229" s="11">
        <v>0</v>
      </c>
      <c r="J229" s="11">
        <f t="shared" si="57"/>
        <v>0</v>
      </c>
    </row>
    <row r="230" spans="1:10" ht="12.75" customHeight="1" x14ac:dyDescent="0.3">
      <c r="A230" s="35"/>
      <c r="B230" s="18"/>
      <c r="C230" s="18"/>
      <c r="D230" s="3" t="s">
        <v>184</v>
      </c>
      <c r="E230" s="11"/>
      <c r="F230" s="11"/>
      <c r="G230" s="11">
        <f t="shared" si="63"/>
        <v>0</v>
      </c>
      <c r="H230" s="11"/>
      <c r="I230" s="11"/>
      <c r="J230" s="11">
        <f t="shared" si="57"/>
        <v>0</v>
      </c>
    </row>
    <row r="231" spans="1:10" ht="12.75" customHeight="1" x14ac:dyDescent="0.3">
      <c r="A231" s="35"/>
      <c r="B231" s="18"/>
      <c r="C231" s="55" t="s">
        <v>142</v>
      </c>
      <c r="D231" s="28"/>
      <c r="E231" s="13">
        <v>0</v>
      </c>
      <c r="F231" s="13">
        <v>0</v>
      </c>
      <c r="G231" s="13">
        <f t="shared" si="63"/>
        <v>0</v>
      </c>
      <c r="H231" s="13">
        <v>0</v>
      </c>
      <c r="I231" s="13">
        <v>0</v>
      </c>
      <c r="J231" s="13">
        <f t="shared" si="57"/>
        <v>0</v>
      </c>
    </row>
    <row r="232" spans="1:10" ht="12.75" customHeight="1" x14ac:dyDescent="0.3">
      <c r="A232" s="35"/>
      <c r="B232" s="18"/>
      <c r="C232" s="55" t="s">
        <v>143</v>
      </c>
      <c r="D232" s="28"/>
      <c r="E232" s="13">
        <f>+E233</f>
        <v>0</v>
      </c>
      <c r="F232" s="13">
        <f>+F233</f>
        <v>0</v>
      </c>
      <c r="G232" s="13">
        <f t="shared" si="63"/>
        <v>0</v>
      </c>
      <c r="H232" s="13">
        <f>+H233</f>
        <v>0</v>
      </c>
      <c r="I232" s="13">
        <f>+I233</f>
        <v>0</v>
      </c>
      <c r="J232" s="13">
        <f t="shared" si="57"/>
        <v>0</v>
      </c>
    </row>
    <row r="233" spans="1:10" ht="12.75" customHeight="1" x14ac:dyDescent="0.3">
      <c r="A233" s="35"/>
      <c r="B233" s="18"/>
      <c r="C233" s="60"/>
      <c r="D233" s="3" t="s">
        <v>320</v>
      </c>
      <c r="E233" s="11">
        <v>0</v>
      </c>
      <c r="F233" s="11">
        <v>0</v>
      </c>
      <c r="G233" s="11">
        <f t="shared" si="63"/>
        <v>0</v>
      </c>
      <c r="H233" s="11">
        <v>0</v>
      </c>
      <c r="I233" s="11">
        <v>0</v>
      </c>
      <c r="J233" s="11">
        <f t="shared" si="57"/>
        <v>0</v>
      </c>
    </row>
    <row r="234" spans="1:10" ht="12.75" customHeight="1" x14ac:dyDescent="0.3">
      <c r="A234" s="35"/>
      <c r="B234" s="46" t="s">
        <v>144</v>
      </c>
      <c r="C234" s="46"/>
      <c r="D234" s="47"/>
      <c r="E234" s="13">
        <f>+E235+E239+E240+E241</f>
        <v>0</v>
      </c>
      <c r="F234" s="13">
        <f>+F235+F239+F240+F241</f>
        <v>0</v>
      </c>
      <c r="G234" s="13">
        <f t="shared" si="63"/>
        <v>0</v>
      </c>
      <c r="H234" s="13">
        <f t="shared" ref="H234:I234" si="65">+H235+H239+H240+H241</f>
        <v>0</v>
      </c>
      <c r="I234" s="13">
        <f t="shared" si="65"/>
        <v>0</v>
      </c>
      <c r="J234" s="13">
        <f t="shared" si="57"/>
        <v>0</v>
      </c>
    </row>
    <row r="235" spans="1:10" ht="12.75" customHeight="1" x14ac:dyDescent="0.3">
      <c r="A235" s="35"/>
      <c r="B235" s="12"/>
      <c r="C235" s="54" t="s">
        <v>145</v>
      </c>
      <c r="D235" s="26"/>
      <c r="E235" s="13">
        <f>SUM(E236:E238)</f>
        <v>0</v>
      </c>
      <c r="F235" s="13">
        <f>SUM(F236:F238)</f>
        <v>0</v>
      </c>
      <c r="G235" s="13">
        <f>E235+F235</f>
        <v>0</v>
      </c>
      <c r="H235" s="13">
        <f>SUM(H236:H238)</f>
        <v>0</v>
      </c>
      <c r="I235" s="13">
        <f>SUM(I236:I238)</f>
        <v>0</v>
      </c>
      <c r="J235" s="13">
        <f t="shared" si="57"/>
        <v>0</v>
      </c>
    </row>
    <row r="236" spans="1:10" ht="12.75" customHeight="1" x14ac:dyDescent="0.3">
      <c r="A236" s="35"/>
      <c r="B236" s="12"/>
      <c r="C236" s="12"/>
      <c r="D236" s="10" t="s">
        <v>385</v>
      </c>
      <c r="E236" s="11">
        <v>0</v>
      </c>
      <c r="F236" s="11">
        <v>0</v>
      </c>
      <c r="G236" s="11">
        <f t="shared" si="63"/>
        <v>0</v>
      </c>
      <c r="H236" s="11">
        <v>0</v>
      </c>
      <c r="I236" s="11">
        <v>0</v>
      </c>
      <c r="J236" s="11">
        <f t="shared" si="57"/>
        <v>0</v>
      </c>
    </row>
    <row r="237" spans="1:10" ht="12.75" customHeight="1" x14ac:dyDescent="0.3">
      <c r="A237" s="35"/>
      <c r="B237" s="12"/>
      <c r="C237" s="12"/>
      <c r="D237" s="10" t="s">
        <v>322</v>
      </c>
      <c r="E237" s="11">
        <v>0</v>
      </c>
      <c r="F237" s="11">
        <v>0</v>
      </c>
      <c r="G237" s="11">
        <f t="shared" si="63"/>
        <v>0</v>
      </c>
      <c r="H237" s="11">
        <v>0</v>
      </c>
      <c r="I237" s="11">
        <v>0</v>
      </c>
      <c r="J237" s="11">
        <f t="shared" si="57"/>
        <v>0</v>
      </c>
    </row>
    <row r="238" spans="1:10" ht="12.75" customHeight="1" x14ac:dyDescent="0.3">
      <c r="A238" s="35"/>
      <c r="B238" s="12"/>
      <c r="C238" s="12"/>
      <c r="D238" s="10" t="s">
        <v>321</v>
      </c>
      <c r="E238" s="11">
        <v>0</v>
      </c>
      <c r="F238" s="11">
        <v>0</v>
      </c>
      <c r="G238" s="11">
        <f t="shared" si="63"/>
        <v>0</v>
      </c>
      <c r="H238" s="11">
        <v>0</v>
      </c>
      <c r="I238" s="11">
        <v>0</v>
      </c>
      <c r="J238" s="11">
        <f t="shared" si="57"/>
        <v>0</v>
      </c>
    </row>
    <row r="239" spans="1:10" ht="12.75" customHeight="1" x14ac:dyDescent="0.3">
      <c r="A239" s="35"/>
      <c r="B239" s="12"/>
      <c r="C239" s="54" t="s">
        <v>146</v>
      </c>
      <c r="D239" s="26"/>
      <c r="E239" s="13">
        <v>0</v>
      </c>
      <c r="F239" s="13">
        <v>0</v>
      </c>
      <c r="G239" s="13">
        <f t="shared" si="63"/>
        <v>0</v>
      </c>
      <c r="H239" s="13">
        <v>0</v>
      </c>
      <c r="I239" s="13">
        <v>0</v>
      </c>
      <c r="J239" s="13">
        <f t="shared" si="57"/>
        <v>0</v>
      </c>
    </row>
    <row r="240" spans="1:10" x14ac:dyDescent="0.3">
      <c r="A240" s="35"/>
      <c r="B240" s="12"/>
      <c r="C240" s="54" t="s">
        <v>147</v>
      </c>
      <c r="D240" s="26"/>
      <c r="E240" s="13">
        <v>0</v>
      </c>
      <c r="F240" s="13">
        <v>0</v>
      </c>
      <c r="G240" s="13">
        <f t="shared" si="63"/>
        <v>0</v>
      </c>
      <c r="H240" s="13">
        <v>0</v>
      </c>
      <c r="I240" s="13">
        <v>0</v>
      </c>
      <c r="J240" s="13">
        <f t="shared" si="57"/>
        <v>0</v>
      </c>
    </row>
    <row r="241" spans="1:10" ht="12.75" customHeight="1" x14ac:dyDescent="0.3">
      <c r="A241" s="35"/>
      <c r="B241" s="12"/>
      <c r="C241" s="54" t="s">
        <v>148</v>
      </c>
      <c r="D241" s="26"/>
      <c r="E241" s="13">
        <f>E242</f>
        <v>0</v>
      </c>
      <c r="F241" s="13">
        <f>F242</f>
        <v>0</v>
      </c>
      <c r="G241" s="13">
        <f t="shared" si="63"/>
        <v>0</v>
      </c>
      <c r="H241" s="13">
        <f t="shared" ref="H241:I241" si="66">H242</f>
        <v>0</v>
      </c>
      <c r="I241" s="13">
        <f t="shared" si="66"/>
        <v>0</v>
      </c>
      <c r="J241" s="13">
        <f t="shared" si="57"/>
        <v>0</v>
      </c>
    </row>
    <row r="242" spans="1:10" ht="12.75" customHeight="1" x14ac:dyDescent="0.3">
      <c r="A242" s="35"/>
      <c r="B242" s="12"/>
      <c r="C242" s="12"/>
      <c r="D242" s="10" t="s">
        <v>270</v>
      </c>
      <c r="E242" s="11">
        <v>0</v>
      </c>
      <c r="F242" s="11">
        <v>0</v>
      </c>
      <c r="G242" s="11">
        <f t="shared" si="63"/>
        <v>0</v>
      </c>
      <c r="H242" s="11">
        <v>0</v>
      </c>
      <c r="I242" s="11">
        <v>0</v>
      </c>
      <c r="J242" s="11">
        <f t="shared" si="57"/>
        <v>0</v>
      </c>
    </row>
    <row r="243" spans="1:10" ht="12.75" customHeight="1" x14ac:dyDescent="0.3">
      <c r="A243" s="35"/>
      <c r="B243" s="46" t="s">
        <v>25</v>
      </c>
      <c r="C243" s="46"/>
      <c r="D243" s="47"/>
      <c r="E243" s="13">
        <f>+E244+E245+E247+E248+E250</f>
        <v>0</v>
      </c>
      <c r="F243" s="13">
        <f>+F244+F245+F247+F248+F250</f>
        <v>0</v>
      </c>
      <c r="G243" s="13">
        <f t="shared" si="63"/>
        <v>0</v>
      </c>
      <c r="H243" s="13">
        <f t="shared" ref="H243:I243" si="67">+H244+H245+H247+H248+H250</f>
        <v>0</v>
      </c>
      <c r="I243" s="13">
        <f t="shared" si="67"/>
        <v>0</v>
      </c>
      <c r="J243" s="13">
        <f t="shared" si="57"/>
        <v>0</v>
      </c>
    </row>
    <row r="244" spans="1:10" ht="12.75" customHeight="1" x14ac:dyDescent="0.3">
      <c r="A244" s="35"/>
      <c r="B244" s="12"/>
      <c r="C244" s="54" t="s">
        <v>149</v>
      </c>
      <c r="D244" s="26"/>
      <c r="E244" s="13">
        <v>0</v>
      </c>
      <c r="F244" s="13">
        <v>0</v>
      </c>
      <c r="G244" s="13">
        <f t="shared" si="63"/>
        <v>0</v>
      </c>
      <c r="H244" s="13">
        <v>0</v>
      </c>
      <c r="I244" s="13">
        <v>0</v>
      </c>
      <c r="J244" s="13">
        <f t="shared" si="57"/>
        <v>0</v>
      </c>
    </row>
    <row r="245" spans="1:10" ht="12.75" customHeight="1" x14ac:dyDescent="0.3">
      <c r="A245" s="35"/>
      <c r="B245" s="12"/>
      <c r="C245" s="54" t="s">
        <v>150</v>
      </c>
      <c r="D245" s="26"/>
      <c r="E245" s="13">
        <f>E246</f>
        <v>0</v>
      </c>
      <c r="F245" s="13">
        <f>F246</f>
        <v>0</v>
      </c>
      <c r="G245" s="13">
        <f t="shared" si="63"/>
        <v>0</v>
      </c>
      <c r="H245" s="13">
        <f t="shared" ref="H245:I245" si="68">H246</f>
        <v>0</v>
      </c>
      <c r="I245" s="13">
        <f t="shared" si="68"/>
        <v>0</v>
      </c>
      <c r="J245" s="13">
        <f t="shared" si="57"/>
        <v>0</v>
      </c>
    </row>
    <row r="246" spans="1:10" ht="12.75" customHeight="1" x14ac:dyDescent="0.3">
      <c r="A246" s="35"/>
      <c r="B246" s="12"/>
      <c r="C246" s="12"/>
      <c r="D246" s="10" t="s">
        <v>277</v>
      </c>
      <c r="E246" s="11">
        <v>0</v>
      </c>
      <c r="F246" s="11">
        <v>0</v>
      </c>
      <c r="G246" s="11">
        <f t="shared" si="63"/>
        <v>0</v>
      </c>
      <c r="H246" s="11">
        <v>0</v>
      </c>
      <c r="I246" s="11">
        <v>0</v>
      </c>
      <c r="J246" s="11">
        <f t="shared" si="57"/>
        <v>0</v>
      </c>
    </row>
    <row r="247" spans="1:10" ht="12.75" customHeight="1" x14ac:dyDescent="0.3">
      <c r="A247" s="35"/>
      <c r="B247" s="12"/>
      <c r="C247" s="54" t="s">
        <v>151</v>
      </c>
      <c r="D247" s="26"/>
      <c r="E247" s="13">
        <v>0</v>
      </c>
      <c r="F247" s="13">
        <v>0</v>
      </c>
      <c r="G247" s="13">
        <f t="shared" si="63"/>
        <v>0</v>
      </c>
      <c r="H247" s="13">
        <v>0</v>
      </c>
      <c r="I247" s="13">
        <v>0</v>
      </c>
      <c r="J247" s="13">
        <f t="shared" si="57"/>
        <v>0</v>
      </c>
    </row>
    <row r="248" spans="1:10" ht="12.75" customHeight="1" x14ac:dyDescent="0.3">
      <c r="A248" s="35"/>
      <c r="B248" s="12"/>
      <c r="C248" s="54" t="s">
        <v>152</v>
      </c>
      <c r="D248" s="26"/>
      <c r="E248" s="13">
        <f>+E249</f>
        <v>0</v>
      </c>
      <c r="F248" s="13">
        <f>+F249</f>
        <v>0</v>
      </c>
      <c r="G248" s="13">
        <f t="shared" si="63"/>
        <v>0</v>
      </c>
      <c r="H248" s="13">
        <f t="shared" ref="H248:I248" si="69">+H249</f>
        <v>0</v>
      </c>
      <c r="I248" s="13">
        <f t="shared" si="69"/>
        <v>0</v>
      </c>
      <c r="J248" s="13">
        <f t="shared" si="57"/>
        <v>0</v>
      </c>
    </row>
    <row r="249" spans="1:10" ht="12.75" customHeight="1" x14ac:dyDescent="0.3">
      <c r="A249" s="35"/>
      <c r="B249" s="12"/>
      <c r="C249" s="12"/>
      <c r="D249" s="10" t="s">
        <v>235</v>
      </c>
      <c r="E249" s="11">
        <v>0</v>
      </c>
      <c r="F249" s="11">
        <v>0</v>
      </c>
      <c r="G249" s="11">
        <f t="shared" si="63"/>
        <v>0</v>
      </c>
      <c r="H249" s="11">
        <v>0</v>
      </c>
      <c r="I249" s="11">
        <v>0</v>
      </c>
      <c r="J249" s="11">
        <f t="shared" si="57"/>
        <v>0</v>
      </c>
    </row>
    <row r="250" spans="1:10" ht="12.75" customHeight="1" x14ac:dyDescent="0.3">
      <c r="A250" s="35"/>
      <c r="B250" s="12"/>
      <c r="C250" s="54" t="s">
        <v>153</v>
      </c>
      <c r="D250" s="26"/>
      <c r="E250" s="13">
        <f>SUM(E251)</f>
        <v>0</v>
      </c>
      <c r="F250" s="13">
        <f>SUM(F251)</f>
        <v>0</v>
      </c>
      <c r="G250" s="13">
        <f t="shared" si="63"/>
        <v>0</v>
      </c>
      <c r="H250" s="13">
        <f>SUM(H251)</f>
        <v>0</v>
      </c>
      <c r="I250" s="13">
        <f>SUM(I251)</f>
        <v>0</v>
      </c>
      <c r="J250" s="13">
        <f t="shared" si="57"/>
        <v>0</v>
      </c>
    </row>
    <row r="251" spans="1:10" ht="12.75" customHeight="1" x14ac:dyDescent="0.3">
      <c r="A251" s="35"/>
      <c r="B251" s="12"/>
      <c r="C251" s="12"/>
      <c r="D251" s="10" t="s">
        <v>295</v>
      </c>
      <c r="E251" s="11">
        <v>0</v>
      </c>
      <c r="F251" s="11">
        <v>0</v>
      </c>
      <c r="G251" s="11">
        <f t="shared" si="63"/>
        <v>0</v>
      </c>
      <c r="H251" s="11">
        <v>0</v>
      </c>
      <c r="I251" s="11">
        <v>0</v>
      </c>
      <c r="J251" s="11">
        <f t="shared" si="57"/>
        <v>0</v>
      </c>
    </row>
    <row r="252" spans="1:10" ht="12.75" customHeight="1" x14ac:dyDescent="0.3">
      <c r="A252" s="35"/>
      <c r="B252" s="46" t="s">
        <v>220</v>
      </c>
      <c r="C252" s="46"/>
      <c r="D252" s="47"/>
      <c r="E252" s="13">
        <f>+E253+E255+E257</f>
        <v>0</v>
      </c>
      <c r="F252" s="13">
        <f>+F253+F255+F257</f>
        <v>0</v>
      </c>
      <c r="G252" s="13">
        <f t="shared" si="63"/>
        <v>0</v>
      </c>
      <c r="H252" s="13">
        <f>+H253+H255+H257</f>
        <v>0</v>
      </c>
      <c r="I252" s="13">
        <f>+I253+I255+I257</f>
        <v>0</v>
      </c>
      <c r="J252" s="13">
        <f t="shared" si="57"/>
        <v>0</v>
      </c>
    </row>
    <row r="253" spans="1:10" ht="12.75" customHeight="1" x14ac:dyDescent="0.3">
      <c r="A253" s="35"/>
      <c r="B253" s="12"/>
      <c r="C253" s="54" t="s">
        <v>323</v>
      </c>
      <c r="D253" s="26"/>
      <c r="E253" s="13">
        <f>+E254</f>
        <v>0</v>
      </c>
      <c r="F253" s="13">
        <f>+F254</f>
        <v>0</v>
      </c>
      <c r="G253" s="13">
        <f t="shared" si="63"/>
        <v>0</v>
      </c>
      <c r="H253" s="13">
        <f>+H254</f>
        <v>0</v>
      </c>
      <c r="I253" s="13">
        <f>+I254</f>
        <v>0</v>
      </c>
      <c r="J253" s="13">
        <f t="shared" si="57"/>
        <v>0</v>
      </c>
    </row>
    <row r="254" spans="1:10" ht="12.75" customHeight="1" x14ac:dyDescent="0.3">
      <c r="A254" s="35"/>
      <c r="B254" s="12"/>
      <c r="C254" s="12"/>
      <c r="D254" s="10" t="s">
        <v>323</v>
      </c>
      <c r="E254" s="11">
        <v>0</v>
      </c>
      <c r="F254" s="11">
        <v>0</v>
      </c>
      <c r="G254" s="11">
        <f t="shared" si="63"/>
        <v>0</v>
      </c>
      <c r="H254" s="11">
        <v>0</v>
      </c>
      <c r="I254" s="11">
        <v>0</v>
      </c>
      <c r="J254" s="11">
        <f t="shared" si="57"/>
        <v>0</v>
      </c>
    </row>
    <row r="255" spans="1:10" ht="12.75" customHeight="1" x14ac:dyDescent="0.3">
      <c r="A255" s="35"/>
      <c r="B255" s="12"/>
      <c r="C255" s="54" t="s">
        <v>304</v>
      </c>
      <c r="D255" s="26"/>
      <c r="E255" s="13">
        <f>+E256</f>
        <v>0</v>
      </c>
      <c r="F255" s="13">
        <f>+F256</f>
        <v>0</v>
      </c>
      <c r="G255" s="13">
        <f t="shared" si="63"/>
        <v>0</v>
      </c>
      <c r="H255" s="13">
        <f>+H256</f>
        <v>0</v>
      </c>
      <c r="I255" s="13">
        <f>+I256</f>
        <v>0</v>
      </c>
      <c r="J255" s="13">
        <f t="shared" si="57"/>
        <v>0</v>
      </c>
    </row>
    <row r="256" spans="1:10" ht="12.75" customHeight="1" x14ac:dyDescent="0.3">
      <c r="A256" s="35"/>
      <c r="B256" s="12"/>
      <c r="C256" s="12"/>
      <c r="D256" s="10" t="s">
        <v>278</v>
      </c>
      <c r="E256" s="11">
        <v>0</v>
      </c>
      <c r="F256" s="11">
        <v>0</v>
      </c>
      <c r="G256" s="11">
        <f t="shared" si="63"/>
        <v>0</v>
      </c>
      <c r="H256" s="11">
        <v>0</v>
      </c>
      <c r="I256" s="11">
        <v>0</v>
      </c>
      <c r="J256" s="11">
        <f t="shared" si="57"/>
        <v>0</v>
      </c>
    </row>
    <row r="257" spans="1:10" ht="12.75" customHeight="1" x14ac:dyDescent="0.3">
      <c r="A257" s="35"/>
      <c r="B257" s="12"/>
      <c r="C257" s="54" t="s">
        <v>221</v>
      </c>
      <c r="D257" s="26"/>
      <c r="E257" s="13">
        <f>+E258</f>
        <v>0</v>
      </c>
      <c r="F257" s="13">
        <f>+F258</f>
        <v>0</v>
      </c>
      <c r="G257" s="13">
        <f t="shared" si="63"/>
        <v>0</v>
      </c>
      <c r="H257" s="13">
        <f t="shared" ref="H257:I257" si="70">+H258</f>
        <v>0</v>
      </c>
      <c r="I257" s="13">
        <f t="shared" si="70"/>
        <v>0</v>
      </c>
      <c r="J257" s="13">
        <f t="shared" si="57"/>
        <v>0</v>
      </c>
    </row>
    <row r="258" spans="1:10" ht="12.75" customHeight="1" x14ac:dyDescent="0.3">
      <c r="A258" s="35"/>
      <c r="B258" s="12"/>
      <c r="C258" s="12"/>
      <c r="D258" s="10" t="s">
        <v>221</v>
      </c>
      <c r="E258" s="11">
        <v>0</v>
      </c>
      <c r="F258" s="11">
        <v>0</v>
      </c>
      <c r="G258" s="11">
        <f t="shared" si="63"/>
        <v>0</v>
      </c>
      <c r="H258" s="11">
        <v>0</v>
      </c>
      <c r="I258" s="11">
        <v>0</v>
      </c>
      <c r="J258" s="11">
        <f t="shared" si="57"/>
        <v>0</v>
      </c>
    </row>
    <row r="259" spans="1:10" ht="12.75" customHeight="1" x14ac:dyDescent="0.3">
      <c r="A259" s="35"/>
      <c r="B259" s="46" t="s">
        <v>26</v>
      </c>
      <c r="C259" s="46"/>
      <c r="D259" s="47"/>
      <c r="E259" s="13">
        <f>+E260+E261+E267+E268++E273+E274+E278</f>
        <v>0</v>
      </c>
      <c r="F259" s="13">
        <f>+F260+F261+F267+F268++F273+F274+F278</f>
        <v>0</v>
      </c>
      <c r="G259" s="13">
        <f t="shared" si="63"/>
        <v>0</v>
      </c>
      <c r="H259" s="13">
        <f>+H260+H261+H267+H268++H273+H274+H278</f>
        <v>0</v>
      </c>
      <c r="I259" s="13">
        <f>+I260+I261+I267+I268++I273+I274+I278</f>
        <v>0</v>
      </c>
      <c r="J259" s="13">
        <f t="shared" si="57"/>
        <v>0</v>
      </c>
    </row>
    <row r="260" spans="1:10" ht="12.75" customHeight="1" x14ac:dyDescent="0.3">
      <c r="A260" s="35"/>
      <c r="B260" s="12"/>
      <c r="C260" s="54" t="s">
        <v>154</v>
      </c>
      <c r="D260" s="26"/>
      <c r="E260" s="13">
        <v>0</v>
      </c>
      <c r="F260" s="13">
        <v>0</v>
      </c>
      <c r="G260" s="13">
        <f t="shared" si="63"/>
        <v>0</v>
      </c>
      <c r="H260" s="13">
        <v>0</v>
      </c>
      <c r="I260" s="13">
        <v>0</v>
      </c>
      <c r="J260" s="13">
        <f t="shared" si="57"/>
        <v>0</v>
      </c>
    </row>
    <row r="261" spans="1:10" ht="12.75" customHeight="1" x14ac:dyDescent="0.3">
      <c r="A261" s="35"/>
      <c r="B261" s="12"/>
      <c r="C261" s="54" t="s">
        <v>155</v>
      </c>
      <c r="D261" s="26"/>
      <c r="E261" s="13">
        <f>SUM(E262:E266)</f>
        <v>0</v>
      </c>
      <c r="F261" s="13">
        <f>SUM(F262:F266)</f>
        <v>0</v>
      </c>
      <c r="G261" s="13">
        <f t="shared" si="63"/>
        <v>0</v>
      </c>
      <c r="H261" s="13">
        <f>SUM(H262:H266)</f>
        <v>0</v>
      </c>
      <c r="I261" s="13">
        <f>SUM(I262:I266)</f>
        <v>0</v>
      </c>
      <c r="J261" s="13">
        <f t="shared" si="57"/>
        <v>0</v>
      </c>
    </row>
    <row r="262" spans="1:10" ht="12.75" customHeight="1" x14ac:dyDescent="0.3">
      <c r="A262" s="35"/>
      <c r="B262" s="12"/>
      <c r="C262" s="12"/>
      <c r="D262" s="10" t="s">
        <v>236</v>
      </c>
      <c r="E262" s="11">
        <v>0</v>
      </c>
      <c r="F262" s="11">
        <v>0</v>
      </c>
      <c r="G262" s="11">
        <f t="shared" si="63"/>
        <v>0</v>
      </c>
      <c r="H262" s="11">
        <v>0</v>
      </c>
      <c r="I262" s="11">
        <v>0</v>
      </c>
      <c r="J262" s="11">
        <f t="shared" si="57"/>
        <v>0</v>
      </c>
    </row>
    <row r="263" spans="1:10" ht="12.75" customHeight="1" x14ac:dyDescent="0.3">
      <c r="A263" s="35"/>
      <c r="B263" s="12"/>
      <c r="C263" s="12"/>
      <c r="D263" s="10" t="s">
        <v>271</v>
      </c>
      <c r="E263" s="11">
        <v>0</v>
      </c>
      <c r="F263" s="11">
        <v>0</v>
      </c>
      <c r="G263" s="11">
        <f t="shared" si="63"/>
        <v>0</v>
      </c>
      <c r="H263" s="11">
        <v>0</v>
      </c>
      <c r="I263" s="11">
        <v>0</v>
      </c>
      <c r="J263" s="11">
        <f t="shared" si="57"/>
        <v>0</v>
      </c>
    </row>
    <row r="264" spans="1:10" ht="12.75" customHeight="1" x14ac:dyDescent="0.3">
      <c r="A264" s="35"/>
      <c r="B264" s="12"/>
      <c r="C264" s="12"/>
      <c r="D264" s="10" t="s">
        <v>237</v>
      </c>
      <c r="E264" s="11">
        <v>0</v>
      </c>
      <c r="F264" s="11">
        <v>0</v>
      </c>
      <c r="G264" s="11">
        <f t="shared" si="63"/>
        <v>0</v>
      </c>
      <c r="H264" s="11">
        <v>0</v>
      </c>
      <c r="I264" s="11">
        <v>0</v>
      </c>
      <c r="J264" s="11">
        <f t="shared" si="57"/>
        <v>0</v>
      </c>
    </row>
    <row r="265" spans="1:10" ht="12.75" customHeight="1" x14ac:dyDescent="0.3">
      <c r="A265" s="35"/>
      <c r="B265" s="12"/>
      <c r="C265" s="12"/>
      <c r="D265" s="10" t="s">
        <v>293</v>
      </c>
      <c r="E265" s="11">
        <v>0</v>
      </c>
      <c r="F265" s="11">
        <v>0</v>
      </c>
      <c r="G265" s="11">
        <f t="shared" si="63"/>
        <v>0</v>
      </c>
      <c r="H265" s="11">
        <v>0</v>
      </c>
      <c r="I265" s="11">
        <v>0</v>
      </c>
      <c r="J265" s="11">
        <f t="shared" si="57"/>
        <v>0</v>
      </c>
    </row>
    <row r="266" spans="1:10" ht="12.75" customHeight="1" x14ac:dyDescent="0.3">
      <c r="A266" s="35"/>
      <c r="B266" s="12"/>
      <c r="C266" s="12"/>
      <c r="D266" s="10" t="s">
        <v>238</v>
      </c>
      <c r="E266" s="11">
        <v>0</v>
      </c>
      <c r="F266" s="11">
        <v>0</v>
      </c>
      <c r="G266" s="11">
        <f t="shared" si="63"/>
        <v>0</v>
      </c>
      <c r="H266" s="11">
        <v>0</v>
      </c>
      <c r="I266" s="11">
        <v>0</v>
      </c>
      <c r="J266" s="11">
        <f t="shared" si="57"/>
        <v>0</v>
      </c>
    </row>
    <row r="267" spans="1:10" ht="12.75" customHeight="1" x14ac:dyDescent="0.3">
      <c r="A267" s="35"/>
      <c r="B267" s="12"/>
      <c r="C267" s="54" t="s">
        <v>156</v>
      </c>
      <c r="D267" s="26"/>
      <c r="E267" s="13">
        <v>0</v>
      </c>
      <c r="F267" s="13">
        <v>0</v>
      </c>
      <c r="G267" s="13">
        <f t="shared" si="63"/>
        <v>0</v>
      </c>
      <c r="H267" s="13">
        <v>0</v>
      </c>
      <c r="I267" s="13">
        <v>0</v>
      </c>
      <c r="J267" s="13">
        <f t="shared" si="57"/>
        <v>0</v>
      </c>
    </row>
    <row r="268" spans="1:10" ht="12.75" customHeight="1" x14ac:dyDescent="0.3">
      <c r="A268" s="35"/>
      <c r="B268" s="12"/>
      <c r="C268" s="54" t="s">
        <v>157</v>
      </c>
      <c r="D268" s="26"/>
      <c r="E268" s="13">
        <f>SUM(E269:E272)</f>
        <v>0</v>
      </c>
      <c r="F268" s="13">
        <f>SUM(F269:F272)</f>
        <v>0</v>
      </c>
      <c r="G268" s="13">
        <f t="shared" si="63"/>
        <v>0</v>
      </c>
      <c r="H268" s="13">
        <f>SUM(H269:H272)</f>
        <v>0</v>
      </c>
      <c r="I268" s="13">
        <f>SUM(I269:I272)</f>
        <v>0</v>
      </c>
      <c r="J268" s="13">
        <f t="shared" ref="J268:J342" si="71">G268-H268</f>
        <v>0</v>
      </c>
    </row>
    <row r="269" spans="1:10" ht="12.75" customHeight="1" x14ac:dyDescent="0.3">
      <c r="A269" s="35"/>
      <c r="B269" s="12"/>
      <c r="C269" s="12"/>
      <c r="D269" s="10" t="s">
        <v>157</v>
      </c>
      <c r="E269" s="11">
        <v>0</v>
      </c>
      <c r="F269" s="11">
        <v>0</v>
      </c>
      <c r="G269" s="11">
        <f t="shared" si="63"/>
        <v>0</v>
      </c>
      <c r="H269" s="11">
        <v>0</v>
      </c>
      <c r="I269" s="11">
        <v>0</v>
      </c>
      <c r="J269" s="11">
        <f t="shared" si="71"/>
        <v>0</v>
      </c>
    </row>
    <row r="270" spans="1:10" ht="12.75" customHeight="1" x14ac:dyDescent="0.3">
      <c r="A270" s="35"/>
      <c r="B270" s="12"/>
      <c r="C270" s="12"/>
      <c r="D270" s="10" t="s">
        <v>239</v>
      </c>
      <c r="E270" s="11">
        <v>0</v>
      </c>
      <c r="F270" s="11">
        <v>0</v>
      </c>
      <c r="G270" s="11">
        <f t="shared" si="63"/>
        <v>0</v>
      </c>
      <c r="H270" s="11">
        <v>0</v>
      </c>
      <c r="I270" s="11">
        <v>0</v>
      </c>
      <c r="J270" s="11">
        <f t="shared" si="71"/>
        <v>0</v>
      </c>
    </row>
    <row r="271" spans="1:10" ht="12.75" customHeight="1" x14ac:dyDescent="0.3">
      <c r="A271" s="35"/>
      <c r="B271" s="12"/>
      <c r="C271" s="12"/>
      <c r="D271" s="10" t="s">
        <v>240</v>
      </c>
      <c r="E271" s="11">
        <v>0</v>
      </c>
      <c r="F271" s="11">
        <v>0</v>
      </c>
      <c r="G271" s="11">
        <f t="shared" si="63"/>
        <v>0</v>
      </c>
      <c r="H271" s="11">
        <v>0</v>
      </c>
      <c r="I271" s="11">
        <v>0</v>
      </c>
      <c r="J271" s="11">
        <f t="shared" si="71"/>
        <v>0</v>
      </c>
    </row>
    <row r="272" spans="1:10" ht="12.75" customHeight="1" x14ac:dyDescent="0.3">
      <c r="A272" s="35"/>
      <c r="B272" s="12"/>
      <c r="C272" s="12"/>
      <c r="D272" s="10" t="s">
        <v>272</v>
      </c>
      <c r="E272" s="11">
        <v>0</v>
      </c>
      <c r="F272" s="11">
        <v>0</v>
      </c>
      <c r="G272" s="11">
        <f t="shared" si="63"/>
        <v>0</v>
      </c>
      <c r="H272" s="11">
        <v>0</v>
      </c>
      <c r="I272" s="11">
        <v>0</v>
      </c>
      <c r="J272" s="11">
        <f t="shared" si="71"/>
        <v>0</v>
      </c>
    </row>
    <row r="273" spans="1:10" ht="12.75" customHeight="1" x14ac:dyDescent="0.3">
      <c r="A273" s="35"/>
      <c r="B273" s="12"/>
      <c r="C273" s="54" t="s">
        <v>158</v>
      </c>
      <c r="D273" s="26"/>
      <c r="E273" s="13">
        <v>0</v>
      </c>
      <c r="F273" s="13">
        <v>0</v>
      </c>
      <c r="G273" s="13">
        <f t="shared" si="63"/>
        <v>0</v>
      </c>
      <c r="H273" s="13">
        <v>0</v>
      </c>
      <c r="I273" s="13">
        <v>0</v>
      </c>
      <c r="J273" s="13">
        <f t="shared" si="71"/>
        <v>0</v>
      </c>
    </row>
    <row r="274" spans="1:10" ht="25.5" customHeight="1" x14ac:dyDescent="0.3">
      <c r="A274" s="35"/>
      <c r="B274" s="12"/>
      <c r="C274" s="102" t="s">
        <v>159</v>
      </c>
      <c r="D274" s="103"/>
      <c r="E274" s="13">
        <f>SUM(E275:E277)</f>
        <v>0</v>
      </c>
      <c r="F274" s="13">
        <f>SUM(F275:F277)</f>
        <v>0</v>
      </c>
      <c r="G274" s="13">
        <f t="shared" si="63"/>
        <v>0</v>
      </c>
      <c r="H274" s="13">
        <f t="shared" ref="H274:I274" si="72">SUM(H275:H277)</f>
        <v>0</v>
      </c>
      <c r="I274" s="13">
        <f t="shared" si="72"/>
        <v>0</v>
      </c>
      <c r="J274" s="13">
        <f t="shared" si="71"/>
        <v>0</v>
      </c>
    </row>
    <row r="275" spans="1:10" x14ac:dyDescent="0.3">
      <c r="A275" s="35"/>
      <c r="B275" s="12"/>
      <c r="C275" s="12"/>
      <c r="D275" s="10" t="s">
        <v>241</v>
      </c>
      <c r="E275" s="11">
        <v>0</v>
      </c>
      <c r="F275" s="11">
        <v>0</v>
      </c>
      <c r="G275" s="11">
        <f t="shared" si="63"/>
        <v>0</v>
      </c>
      <c r="H275" s="11">
        <v>0</v>
      </c>
      <c r="I275" s="11">
        <v>0</v>
      </c>
      <c r="J275" s="11">
        <f t="shared" si="71"/>
        <v>0</v>
      </c>
    </row>
    <row r="276" spans="1:10" x14ac:dyDescent="0.3">
      <c r="A276" s="35"/>
      <c r="B276" s="12"/>
      <c r="C276" s="12"/>
      <c r="D276" s="10" t="s">
        <v>291</v>
      </c>
      <c r="E276" s="11">
        <v>0</v>
      </c>
      <c r="F276" s="11">
        <v>0</v>
      </c>
      <c r="G276" s="11">
        <f t="shared" si="63"/>
        <v>0</v>
      </c>
      <c r="H276" s="11">
        <v>0</v>
      </c>
      <c r="I276" s="11">
        <v>0</v>
      </c>
      <c r="J276" s="11">
        <f t="shared" si="71"/>
        <v>0</v>
      </c>
    </row>
    <row r="277" spans="1:10" x14ac:dyDescent="0.3">
      <c r="A277" s="35"/>
      <c r="B277" s="12"/>
      <c r="C277" s="12"/>
      <c r="D277" s="10" t="s">
        <v>290</v>
      </c>
      <c r="E277" s="11">
        <v>0</v>
      </c>
      <c r="F277" s="11">
        <v>0</v>
      </c>
      <c r="G277" s="11">
        <f t="shared" si="63"/>
        <v>0</v>
      </c>
      <c r="H277" s="11">
        <v>0</v>
      </c>
      <c r="I277" s="11">
        <v>0</v>
      </c>
      <c r="J277" s="11">
        <f t="shared" si="71"/>
        <v>0</v>
      </c>
    </row>
    <row r="278" spans="1:10" ht="12.75" customHeight="1" x14ac:dyDescent="0.3">
      <c r="A278" s="35"/>
      <c r="B278" s="12"/>
      <c r="C278" s="54" t="s">
        <v>160</v>
      </c>
      <c r="D278" s="26"/>
      <c r="E278" s="13">
        <f>SUM(E279:E283)</f>
        <v>0</v>
      </c>
      <c r="F278" s="13">
        <f>SUM(F279:F283)</f>
        <v>0</v>
      </c>
      <c r="G278" s="13">
        <f t="shared" si="63"/>
        <v>0</v>
      </c>
      <c r="H278" s="13">
        <f t="shared" ref="H278:I278" si="73">SUM(H279:H283)</f>
        <v>0</v>
      </c>
      <c r="I278" s="13">
        <f t="shared" si="73"/>
        <v>0</v>
      </c>
      <c r="J278" s="13">
        <f t="shared" si="71"/>
        <v>0</v>
      </c>
    </row>
    <row r="279" spans="1:10" ht="12.75" customHeight="1" x14ac:dyDescent="0.3">
      <c r="A279" s="35"/>
      <c r="B279" s="12"/>
      <c r="C279" s="12"/>
      <c r="D279" s="10" t="s">
        <v>242</v>
      </c>
      <c r="E279" s="11">
        <v>0</v>
      </c>
      <c r="F279" s="11">
        <v>0</v>
      </c>
      <c r="G279" s="11">
        <f t="shared" si="63"/>
        <v>0</v>
      </c>
      <c r="H279" s="11">
        <v>0</v>
      </c>
      <c r="I279" s="11">
        <v>0</v>
      </c>
      <c r="J279" s="11">
        <f t="shared" si="71"/>
        <v>0</v>
      </c>
    </row>
    <row r="280" spans="1:10" ht="12.75" customHeight="1" x14ac:dyDescent="0.3">
      <c r="A280" s="35"/>
      <c r="B280" s="12"/>
      <c r="C280" s="12"/>
      <c r="D280" s="10" t="s">
        <v>243</v>
      </c>
      <c r="E280" s="11">
        <v>0</v>
      </c>
      <c r="F280" s="11">
        <v>0</v>
      </c>
      <c r="G280" s="11">
        <f t="shared" si="63"/>
        <v>0</v>
      </c>
      <c r="H280" s="11">
        <v>0</v>
      </c>
      <c r="I280" s="11">
        <v>0</v>
      </c>
      <c r="J280" s="11">
        <f t="shared" si="71"/>
        <v>0</v>
      </c>
    </row>
    <row r="281" spans="1:10" ht="12.75" customHeight="1" x14ac:dyDescent="0.3">
      <c r="A281" s="35"/>
      <c r="B281" s="12"/>
      <c r="C281" s="12"/>
      <c r="D281" s="10" t="s">
        <v>244</v>
      </c>
      <c r="E281" s="11">
        <v>0</v>
      </c>
      <c r="F281" s="11">
        <v>0</v>
      </c>
      <c r="G281" s="11">
        <f t="shared" si="63"/>
        <v>0</v>
      </c>
      <c r="H281" s="11">
        <v>0</v>
      </c>
      <c r="I281" s="11">
        <v>0</v>
      </c>
      <c r="J281" s="11">
        <f t="shared" si="71"/>
        <v>0</v>
      </c>
    </row>
    <row r="282" spans="1:10" ht="12.75" customHeight="1" x14ac:dyDescent="0.3">
      <c r="A282" s="35"/>
      <c r="B282" s="12"/>
      <c r="C282" s="12"/>
      <c r="D282" s="10" t="s">
        <v>282</v>
      </c>
      <c r="E282" s="11">
        <v>0</v>
      </c>
      <c r="F282" s="11">
        <v>0</v>
      </c>
      <c r="G282" s="11">
        <f t="shared" si="63"/>
        <v>0</v>
      </c>
      <c r="H282" s="11">
        <v>0</v>
      </c>
      <c r="I282" s="11">
        <v>0</v>
      </c>
      <c r="J282" s="11">
        <f t="shared" si="71"/>
        <v>0</v>
      </c>
    </row>
    <row r="283" spans="1:10" ht="12.75" customHeight="1" x14ac:dyDescent="0.3">
      <c r="A283" s="35"/>
      <c r="B283" s="12"/>
      <c r="C283" s="12"/>
      <c r="D283" s="10" t="s">
        <v>283</v>
      </c>
      <c r="E283" s="11">
        <v>0</v>
      </c>
      <c r="F283" s="11">
        <v>0</v>
      </c>
      <c r="G283" s="11">
        <f t="shared" si="63"/>
        <v>0</v>
      </c>
      <c r="H283" s="11">
        <v>0</v>
      </c>
      <c r="I283" s="11">
        <v>0</v>
      </c>
      <c r="J283" s="11">
        <f t="shared" si="71"/>
        <v>0</v>
      </c>
    </row>
    <row r="284" spans="1:10" ht="12.75" customHeight="1" x14ac:dyDescent="0.3">
      <c r="A284" s="45" t="s">
        <v>27</v>
      </c>
      <c r="B284" s="46"/>
      <c r="C284" s="46"/>
      <c r="D284" s="47"/>
      <c r="E284" s="13">
        <f>SUM(E285+E290+E303+E306)</f>
        <v>0</v>
      </c>
      <c r="F284" s="13">
        <f>SUM(F285+F290+F303+F306)</f>
        <v>0</v>
      </c>
      <c r="G284" s="13">
        <f t="shared" si="63"/>
        <v>0</v>
      </c>
      <c r="H284" s="13">
        <f>SUM(H285+H290+H303+H306)</f>
        <v>0</v>
      </c>
      <c r="I284" s="13">
        <f>SUM(I285+I290+I303+I306)</f>
        <v>0</v>
      </c>
      <c r="J284" s="13">
        <f t="shared" si="71"/>
        <v>0</v>
      </c>
    </row>
    <row r="285" spans="1:10" ht="12.75" customHeight="1" x14ac:dyDescent="0.3">
      <c r="A285" s="35"/>
      <c r="B285" s="46" t="s">
        <v>28</v>
      </c>
      <c r="C285" s="46"/>
      <c r="D285" s="47"/>
      <c r="E285" s="13">
        <f>SUM(E286:E289)</f>
        <v>0</v>
      </c>
      <c r="F285" s="13">
        <f>SUM(F286:F289)</f>
        <v>0</v>
      </c>
      <c r="G285" s="13">
        <f t="shared" si="63"/>
        <v>0</v>
      </c>
      <c r="H285" s="13">
        <f t="shared" ref="H285:I285" si="74">SUM(H286:H289)</f>
        <v>0</v>
      </c>
      <c r="I285" s="13">
        <f t="shared" si="74"/>
        <v>0</v>
      </c>
      <c r="J285" s="13">
        <f t="shared" si="71"/>
        <v>0</v>
      </c>
    </row>
    <row r="286" spans="1:10" ht="12.75" customHeight="1" x14ac:dyDescent="0.3">
      <c r="A286" s="35"/>
      <c r="B286" s="12"/>
      <c r="C286" s="54" t="s">
        <v>161</v>
      </c>
      <c r="D286" s="26"/>
      <c r="E286" s="13">
        <v>0</v>
      </c>
      <c r="F286" s="13">
        <v>0</v>
      </c>
      <c r="G286" s="13">
        <f t="shared" si="63"/>
        <v>0</v>
      </c>
      <c r="H286" s="13">
        <v>0</v>
      </c>
      <c r="I286" s="13">
        <v>0</v>
      </c>
      <c r="J286" s="13">
        <f t="shared" si="71"/>
        <v>0</v>
      </c>
    </row>
    <row r="287" spans="1:10" ht="12.75" customHeight="1" x14ac:dyDescent="0.3">
      <c r="A287" s="35"/>
      <c r="B287" s="12"/>
      <c r="C287" s="54" t="s">
        <v>162</v>
      </c>
      <c r="D287" s="26"/>
      <c r="E287" s="13">
        <v>0</v>
      </c>
      <c r="F287" s="13">
        <v>0</v>
      </c>
      <c r="G287" s="13">
        <f t="shared" si="63"/>
        <v>0</v>
      </c>
      <c r="H287" s="13">
        <v>0</v>
      </c>
      <c r="I287" s="13">
        <v>0</v>
      </c>
      <c r="J287" s="13">
        <f t="shared" si="71"/>
        <v>0</v>
      </c>
    </row>
    <row r="288" spans="1:10" ht="12.75" customHeight="1" x14ac:dyDescent="0.3">
      <c r="A288" s="35"/>
      <c r="B288" s="12"/>
      <c r="C288" s="54" t="s">
        <v>163</v>
      </c>
      <c r="D288" s="26"/>
      <c r="E288" s="13">
        <v>0</v>
      </c>
      <c r="F288" s="13">
        <v>0</v>
      </c>
      <c r="G288" s="13">
        <f t="shared" si="63"/>
        <v>0</v>
      </c>
      <c r="H288" s="13">
        <v>0</v>
      </c>
      <c r="I288" s="13">
        <v>0</v>
      </c>
      <c r="J288" s="13">
        <f t="shared" si="71"/>
        <v>0</v>
      </c>
    </row>
    <row r="289" spans="1:10" ht="12.75" customHeight="1" x14ac:dyDescent="0.3">
      <c r="A289" s="35"/>
      <c r="B289" s="12"/>
      <c r="C289" s="54" t="s">
        <v>164</v>
      </c>
      <c r="D289" s="26"/>
      <c r="E289" s="13">
        <v>0</v>
      </c>
      <c r="F289" s="13">
        <v>0</v>
      </c>
      <c r="G289" s="13">
        <f t="shared" ref="G289:G371" si="75">E289+F289</f>
        <v>0</v>
      </c>
      <c r="H289" s="13">
        <v>0</v>
      </c>
      <c r="I289" s="13">
        <v>0</v>
      </c>
      <c r="J289" s="13">
        <f t="shared" si="71"/>
        <v>0</v>
      </c>
    </row>
    <row r="290" spans="1:10" ht="12.75" customHeight="1" x14ac:dyDescent="0.3">
      <c r="A290" s="35"/>
      <c r="B290" s="46" t="s">
        <v>29</v>
      </c>
      <c r="C290" s="46"/>
      <c r="D290" s="47"/>
      <c r="E290" s="13">
        <f>+E291+E297+E298+E300+E301+E302</f>
        <v>0</v>
      </c>
      <c r="F290" s="13">
        <f>+F291+F297+F298+F300+F301+F302</f>
        <v>0</v>
      </c>
      <c r="G290" s="13">
        <f t="shared" si="75"/>
        <v>0</v>
      </c>
      <c r="H290" s="13">
        <f>+H291+H297+H298+H300+H301+H302</f>
        <v>0</v>
      </c>
      <c r="I290" s="13">
        <f>+I291+I297+I298+I300+I301+I302</f>
        <v>0</v>
      </c>
      <c r="J290" s="13">
        <f t="shared" si="71"/>
        <v>0</v>
      </c>
    </row>
    <row r="291" spans="1:10" ht="12.75" customHeight="1" x14ac:dyDescent="0.3">
      <c r="A291" s="35"/>
      <c r="B291" s="12"/>
      <c r="C291" s="54" t="s">
        <v>165</v>
      </c>
      <c r="D291" s="26"/>
      <c r="E291" s="13">
        <f>SUM(E292:E296)</f>
        <v>0</v>
      </c>
      <c r="F291" s="13">
        <f>SUM(F292:F296)</f>
        <v>0</v>
      </c>
      <c r="G291" s="13">
        <f t="shared" si="75"/>
        <v>0</v>
      </c>
      <c r="H291" s="13">
        <f>SUM(H292:H296)</f>
        <v>0</v>
      </c>
      <c r="I291" s="13">
        <f>SUM(I292:I296)</f>
        <v>0</v>
      </c>
      <c r="J291" s="13">
        <f t="shared" si="71"/>
        <v>0</v>
      </c>
    </row>
    <row r="292" spans="1:10" ht="12.75" customHeight="1" x14ac:dyDescent="0.3">
      <c r="A292" s="35"/>
      <c r="B292" s="12"/>
      <c r="C292" s="12"/>
      <c r="D292" s="10" t="s">
        <v>386</v>
      </c>
      <c r="E292" s="11">
        <v>0</v>
      </c>
      <c r="F292" s="11">
        <v>0</v>
      </c>
      <c r="G292" s="11">
        <f t="shared" si="75"/>
        <v>0</v>
      </c>
      <c r="H292" s="11">
        <v>0</v>
      </c>
      <c r="I292" s="11">
        <v>0</v>
      </c>
      <c r="J292" s="11">
        <f t="shared" si="71"/>
        <v>0</v>
      </c>
    </row>
    <row r="293" spans="1:10" ht="12.75" customHeight="1" x14ac:dyDescent="0.3">
      <c r="A293" s="35"/>
      <c r="B293" s="12"/>
      <c r="C293" s="12"/>
      <c r="D293" s="10" t="s">
        <v>245</v>
      </c>
      <c r="E293" s="11">
        <v>0</v>
      </c>
      <c r="F293" s="11">
        <v>0</v>
      </c>
      <c r="G293" s="11">
        <f t="shared" si="75"/>
        <v>0</v>
      </c>
      <c r="H293" s="11">
        <v>0</v>
      </c>
      <c r="I293" s="11">
        <v>0</v>
      </c>
      <c r="J293" s="11">
        <f t="shared" si="71"/>
        <v>0</v>
      </c>
    </row>
    <row r="294" spans="1:10" x14ac:dyDescent="0.3">
      <c r="A294" s="35"/>
      <c r="B294" s="12"/>
      <c r="C294" s="12"/>
      <c r="D294" s="10" t="s">
        <v>273</v>
      </c>
      <c r="E294" s="11">
        <v>0</v>
      </c>
      <c r="F294" s="11">
        <v>0</v>
      </c>
      <c r="G294" s="11">
        <f t="shared" si="75"/>
        <v>0</v>
      </c>
      <c r="H294" s="11">
        <v>0</v>
      </c>
      <c r="I294" s="11">
        <v>0</v>
      </c>
      <c r="J294" s="11">
        <f t="shared" si="71"/>
        <v>0</v>
      </c>
    </row>
    <row r="295" spans="1:10" ht="12.75" customHeight="1" x14ac:dyDescent="0.3">
      <c r="A295" s="35"/>
      <c r="B295" s="12"/>
      <c r="C295" s="12"/>
      <c r="D295" s="10" t="s">
        <v>324</v>
      </c>
      <c r="E295" s="11">
        <v>0</v>
      </c>
      <c r="F295" s="11">
        <v>0</v>
      </c>
      <c r="G295" s="11">
        <f>E295+F295</f>
        <v>0</v>
      </c>
      <c r="H295" s="11">
        <v>0</v>
      </c>
      <c r="I295" s="11">
        <v>0</v>
      </c>
      <c r="J295" s="11">
        <f>G295-H295</f>
        <v>0</v>
      </c>
    </row>
    <row r="296" spans="1:10" ht="12.75" customHeight="1" x14ac:dyDescent="0.3">
      <c r="A296" s="35"/>
      <c r="B296" s="12"/>
      <c r="C296" s="12"/>
      <c r="D296" s="10" t="s">
        <v>272</v>
      </c>
      <c r="E296" s="11">
        <v>0</v>
      </c>
      <c r="F296" s="11">
        <v>0</v>
      </c>
      <c r="G296" s="11">
        <f t="shared" si="75"/>
        <v>0</v>
      </c>
      <c r="H296" s="11">
        <v>0</v>
      </c>
      <c r="I296" s="11">
        <v>0</v>
      </c>
      <c r="J296" s="11">
        <f t="shared" si="71"/>
        <v>0</v>
      </c>
    </row>
    <row r="297" spans="1:10" ht="12.75" customHeight="1" x14ac:dyDescent="0.3">
      <c r="A297" s="35"/>
      <c r="B297" s="12"/>
      <c r="C297" s="54" t="s">
        <v>166</v>
      </c>
      <c r="D297" s="26"/>
      <c r="E297" s="13">
        <v>0</v>
      </c>
      <c r="F297" s="13">
        <v>0</v>
      </c>
      <c r="G297" s="13">
        <f t="shared" si="75"/>
        <v>0</v>
      </c>
      <c r="H297" s="13">
        <v>0</v>
      </c>
      <c r="I297" s="13">
        <v>0</v>
      </c>
      <c r="J297" s="13">
        <f t="shared" si="71"/>
        <v>0</v>
      </c>
    </row>
    <row r="298" spans="1:10" ht="12.75" customHeight="1" x14ac:dyDescent="0.3">
      <c r="A298" s="35"/>
      <c r="B298" s="12"/>
      <c r="C298" s="54" t="s">
        <v>167</v>
      </c>
      <c r="D298" s="26"/>
      <c r="E298" s="13">
        <f>+E299</f>
        <v>0</v>
      </c>
      <c r="F298" s="13">
        <f>+F299</f>
        <v>0</v>
      </c>
      <c r="G298" s="13">
        <f t="shared" si="75"/>
        <v>0</v>
      </c>
      <c r="H298" s="13">
        <f t="shared" ref="H298:I298" si="76">+H299</f>
        <v>0</v>
      </c>
      <c r="I298" s="13">
        <f t="shared" si="76"/>
        <v>0</v>
      </c>
      <c r="J298" s="13">
        <f t="shared" si="71"/>
        <v>0</v>
      </c>
    </row>
    <row r="299" spans="1:10" ht="12.75" customHeight="1" x14ac:dyDescent="0.3">
      <c r="A299" s="35"/>
      <c r="B299" s="12"/>
      <c r="C299" s="12"/>
      <c r="D299" s="10" t="s">
        <v>167</v>
      </c>
      <c r="E299" s="11">
        <v>0</v>
      </c>
      <c r="F299" s="11">
        <v>0</v>
      </c>
      <c r="G299" s="11">
        <f t="shared" si="75"/>
        <v>0</v>
      </c>
      <c r="H299" s="11">
        <v>0</v>
      </c>
      <c r="I299" s="11">
        <v>0</v>
      </c>
      <c r="J299" s="11">
        <f t="shared" si="71"/>
        <v>0</v>
      </c>
    </row>
    <row r="300" spans="1:10" ht="12.75" customHeight="1" x14ac:dyDescent="0.3">
      <c r="A300" s="35"/>
      <c r="B300" s="12"/>
      <c r="C300" s="54" t="s">
        <v>168</v>
      </c>
      <c r="D300" s="26"/>
      <c r="E300" s="13">
        <v>0</v>
      </c>
      <c r="F300" s="13">
        <v>0</v>
      </c>
      <c r="G300" s="13">
        <f t="shared" si="75"/>
        <v>0</v>
      </c>
      <c r="H300" s="13">
        <v>0</v>
      </c>
      <c r="I300" s="13">
        <v>0</v>
      </c>
      <c r="J300" s="13">
        <f t="shared" si="71"/>
        <v>0</v>
      </c>
    </row>
    <row r="301" spans="1:10" ht="12.75" customHeight="1" x14ac:dyDescent="0.3">
      <c r="A301" s="35"/>
      <c r="B301" s="12"/>
      <c r="C301" s="54" t="s">
        <v>169</v>
      </c>
      <c r="D301" s="26"/>
      <c r="E301" s="13">
        <v>0</v>
      </c>
      <c r="F301" s="13">
        <v>0</v>
      </c>
      <c r="G301" s="13">
        <f t="shared" si="75"/>
        <v>0</v>
      </c>
      <c r="H301" s="13">
        <v>0</v>
      </c>
      <c r="I301" s="13">
        <v>0</v>
      </c>
      <c r="J301" s="13">
        <f t="shared" si="71"/>
        <v>0</v>
      </c>
    </row>
    <row r="302" spans="1:10" ht="12.75" customHeight="1" x14ac:dyDescent="0.3">
      <c r="A302" s="35"/>
      <c r="B302" s="12"/>
      <c r="C302" s="54" t="s">
        <v>170</v>
      </c>
      <c r="D302" s="26"/>
      <c r="E302" s="13">
        <v>0</v>
      </c>
      <c r="F302" s="13">
        <v>0</v>
      </c>
      <c r="G302" s="13">
        <f t="shared" si="75"/>
        <v>0</v>
      </c>
      <c r="H302" s="13">
        <v>0</v>
      </c>
      <c r="I302" s="13">
        <v>0</v>
      </c>
      <c r="J302" s="13">
        <f t="shared" si="71"/>
        <v>0</v>
      </c>
    </row>
    <row r="303" spans="1:10" ht="12.75" customHeight="1" x14ac:dyDescent="0.3">
      <c r="A303" s="35"/>
      <c r="B303" s="46" t="s">
        <v>30</v>
      </c>
      <c r="C303" s="46"/>
      <c r="D303" s="47"/>
      <c r="E303" s="13">
        <f>SUM(E304:E305)</f>
        <v>0</v>
      </c>
      <c r="F303" s="13">
        <f>SUM(F304:F305)</f>
        <v>0</v>
      </c>
      <c r="G303" s="13">
        <f t="shared" si="75"/>
        <v>0</v>
      </c>
      <c r="H303" s="13">
        <f t="shared" ref="H303:I303" si="77">SUM(H304:H305)</f>
        <v>0</v>
      </c>
      <c r="I303" s="13">
        <f t="shared" si="77"/>
        <v>0</v>
      </c>
      <c r="J303" s="13">
        <f t="shared" si="71"/>
        <v>0</v>
      </c>
    </row>
    <row r="304" spans="1:10" ht="12.75" customHeight="1" x14ac:dyDescent="0.3">
      <c r="A304" s="35"/>
      <c r="B304" s="12"/>
      <c r="C304" s="54" t="s">
        <v>171</v>
      </c>
      <c r="D304" s="26"/>
      <c r="E304" s="13">
        <v>0</v>
      </c>
      <c r="F304" s="13">
        <v>0</v>
      </c>
      <c r="G304" s="13">
        <f t="shared" si="75"/>
        <v>0</v>
      </c>
      <c r="H304" s="13">
        <v>0</v>
      </c>
      <c r="I304" s="13">
        <v>0</v>
      </c>
      <c r="J304" s="13">
        <f t="shared" si="71"/>
        <v>0</v>
      </c>
    </row>
    <row r="305" spans="1:10" ht="12.75" customHeight="1" x14ac:dyDescent="0.3">
      <c r="A305" s="35"/>
      <c r="B305" s="12"/>
      <c r="C305" s="54" t="s">
        <v>172</v>
      </c>
      <c r="D305" s="26"/>
      <c r="E305" s="13">
        <v>0</v>
      </c>
      <c r="F305" s="13">
        <v>0</v>
      </c>
      <c r="G305" s="13">
        <f t="shared" si="75"/>
        <v>0</v>
      </c>
      <c r="H305" s="13">
        <v>0</v>
      </c>
      <c r="I305" s="13">
        <v>0</v>
      </c>
      <c r="J305" s="13">
        <f t="shared" si="71"/>
        <v>0</v>
      </c>
    </row>
    <row r="306" spans="1:10" ht="12.75" customHeight="1" x14ac:dyDescent="0.3">
      <c r="A306" s="35"/>
      <c r="B306" s="46" t="s">
        <v>31</v>
      </c>
      <c r="C306" s="46"/>
      <c r="D306" s="47"/>
      <c r="E306" s="13">
        <f>SUM(E307)</f>
        <v>0</v>
      </c>
      <c r="F306" s="13">
        <f>SUM(F307)</f>
        <v>0</v>
      </c>
      <c r="G306" s="13">
        <f t="shared" si="75"/>
        <v>0</v>
      </c>
      <c r="H306" s="13">
        <f t="shared" ref="H306:I306" si="78">SUM(H307)</f>
        <v>0</v>
      </c>
      <c r="I306" s="13">
        <f t="shared" si="78"/>
        <v>0</v>
      </c>
      <c r="J306" s="13">
        <f t="shared" si="71"/>
        <v>0</v>
      </c>
    </row>
    <row r="307" spans="1:10" ht="12.75" customHeight="1" x14ac:dyDescent="0.3">
      <c r="A307" s="35"/>
      <c r="B307" s="19"/>
      <c r="C307" s="56" t="s">
        <v>173</v>
      </c>
      <c r="D307" s="26"/>
      <c r="E307" s="13">
        <v>0</v>
      </c>
      <c r="F307" s="13">
        <v>0</v>
      </c>
      <c r="G307" s="13">
        <f t="shared" si="75"/>
        <v>0</v>
      </c>
      <c r="H307" s="13">
        <v>0</v>
      </c>
      <c r="I307" s="13">
        <v>0</v>
      </c>
      <c r="J307" s="13">
        <f t="shared" si="71"/>
        <v>0</v>
      </c>
    </row>
    <row r="308" spans="1:10" ht="12.75" customHeight="1" x14ac:dyDescent="0.3">
      <c r="A308" s="45" t="s">
        <v>32</v>
      </c>
      <c r="B308" s="46"/>
      <c r="C308" s="46"/>
      <c r="D308" s="47"/>
      <c r="E308" s="13">
        <f>SUM(E309+E320+E329+E335+E338+E353+E359+E326)</f>
        <v>500000</v>
      </c>
      <c r="F308" s="13">
        <f>SUM(F309+F320+F329+F335+F338+F353+F359+F326)</f>
        <v>0</v>
      </c>
      <c r="G308" s="13">
        <f t="shared" si="75"/>
        <v>500000</v>
      </c>
      <c r="H308" s="13">
        <f>SUM(H309+H320+H329+H335+H338+H353+H359+H326)</f>
        <v>372625</v>
      </c>
      <c r="I308" s="13">
        <f>SUM(I309+I320+I329+I335+I338+I353+I359+I326)</f>
        <v>372625</v>
      </c>
      <c r="J308" s="13">
        <f>G308-H308</f>
        <v>127375</v>
      </c>
    </row>
    <row r="309" spans="1:10" ht="12.75" customHeight="1" x14ac:dyDescent="0.3">
      <c r="A309" s="35"/>
      <c r="B309" s="46" t="s">
        <v>33</v>
      </c>
      <c r="C309" s="46"/>
      <c r="D309" s="47"/>
      <c r="E309" s="13">
        <f>+E310+E312+E314+E317</f>
        <v>500000</v>
      </c>
      <c r="F309" s="13">
        <f>+F310+F312+F314+F317</f>
        <v>0</v>
      </c>
      <c r="G309" s="13">
        <f t="shared" si="75"/>
        <v>500000</v>
      </c>
      <c r="H309" s="13">
        <f>+H310+H312+H314+H317</f>
        <v>372625</v>
      </c>
      <c r="I309" s="13">
        <f>+I310+I312+I314+I317</f>
        <v>372625</v>
      </c>
      <c r="J309" s="13">
        <f>G309-H309</f>
        <v>127375</v>
      </c>
    </row>
    <row r="310" spans="1:10" ht="12.75" customHeight="1" x14ac:dyDescent="0.3">
      <c r="A310" s="35"/>
      <c r="B310" s="12"/>
      <c r="C310" s="54" t="s">
        <v>174</v>
      </c>
      <c r="D310" s="26"/>
      <c r="E310" s="13">
        <f>SUM(E311:E311)</f>
        <v>0</v>
      </c>
      <c r="F310" s="13">
        <f>SUM(F311:F311)</f>
        <v>0</v>
      </c>
      <c r="G310" s="13">
        <f>E310+F310</f>
        <v>0</v>
      </c>
      <c r="H310" s="13">
        <f>SUM(H311:H311)</f>
        <v>0</v>
      </c>
      <c r="I310" s="13">
        <f>SUM(I311:I311)</f>
        <v>0</v>
      </c>
      <c r="J310" s="13">
        <f>G310-H310</f>
        <v>0</v>
      </c>
    </row>
    <row r="311" spans="1:10" ht="15" customHeight="1" x14ac:dyDescent="0.3">
      <c r="A311" s="35"/>
      <c r="B311" s="12"/>
      <c r="C311" s="12"/>
      <c r="D311" s="10" t="s">
        <v>325</v>
      </c>
      <c r="E311" s="11">
        <v>0</v>
      </c>
      <c r="F311" s="11">
        <v>0</v>
      </c>
      <c r="G311" s="11">
        <f t="shared" ref="G311" si="79">E311+F311</f>
        <v>0</v>
      </c>
      <c r="H311" s="11">
        <v>0</v>
      </c>
      <c r="I311" s="11">
        <v>0</v>
      </c>
      <c r="J311" s="11">
        <f t="shared" ref="J311" si="80">G311-H311</f>
        <v>0</v>
      </c>
    </row>
    <row r="312" spans="1:10" ht="12.75" customHeight="1" x14ac:dyDescent="0.3">
      <c r="A312" s="35"/>
      <c r="B312" s="12"/>
      <c r="C312" s="54" t="s">
        <v>222</v>
      </c>
      <c r="D312" s="26"/>
      <c r="E312" s="13">
        <f>+E313</f>
        <v>0</v>
      </c>
      <c r="F312" s="13">
        <f>+F313</f>
        <v>0</v>
      </c>
      <c r="G312" s="13">
        <f t="shared" si="75"/>
        <v>0</v>
      </c>
      <c r="H312" s="13">
        <f t="shared" ref="H312:I312" si="81">+H313</f>
        <v>0</v>
      </c>
      <c r="I312" s="13">
        <f t="shared" si="81"/>
        <v>0</v>
      </c>
      <c r="J312" s="13">
        <f t="shared" si="71"/>
        <v>0</v>
      </c>
    </row>
    <row r="313" spans="1:10" ht="12.75" customHeight="1" x14ac:dyDescent="0.3">
      <c r="A313" s="35"/>
      <c r="B313" s="12"/>
      <c r="C313" s="12"/>
      <c r="D313" s="10" t="s">
        <v>252</v>
      </c>
      <c r="E313" s="11">
        <v>0</v>
      </c>
      <c r="F313" s="11">
        <v>0</v>
      </c>
      <c r="G313" s="11">
        <f t="shared" si="75"/>
        <v>0</v>
      </c>
      <c r="H313" s="11">
        <v>0</v>
      </c>
      <c r="I313" s="11">
        <v>0</v>
      </c>
      <c r="J313" s="11">
        <f t="shared" si="71"/>
        <v>0</v>
      </c>
    </row>
    <row r="314" spans="1:10" s="17" customFormat="1" ht="12.75" customHeight="1" x14ac:dyDescent="0.3">
      <c r="A314" s="36"/>
      <c r="B314" s="62"/>
      <c r="C314" s="54" t="s">
        <v>175</v>
      </c>
      <c r="D314" s="26"/>
      <c r="E314" s="13">
        <f>SUM(E315:E316)</f>
        <v>500000</v>
      </c>
      <c r="F314" s="13">
        <f>SUM(F315:F316)</f>
        <v>0</v>
      </c>
      <c r="G314" s="13">
        <f>E314+F314</f>
        <v>500000</v>
      </c>
      <c r="H314" s="13">
        <f>SUM(H315:H316)</f>
        <v>372625</v>
      </c>
      <c r="I314" s="13">
        <f>SUM(I315:I316)</f>
        <v>372625</v>
      </c>
      <c r="J314" s="13">
        <f>G314-H314</f>
        <v>127375</v>
      </c>
    </row>
    <row r="315" spans="1:10" x14ac:dyDescent="0.3">
      <c r="A315" s="35"/>
      <c r="B315" s="12"/>
      <c r="C315" s="12"/>
      <c r="D315" s="10" t="s">
        <v>387</v>
      </c>
      <c r="E315" s="11">
        <v>500000</v>
      </c>
      <c r="F315" s="11">
        <v>0</v>
      </c>
      <c r="G315" s="11">
        <f t="shared" ref="G315" si="82">E315+F315</f>
        <v>500000</v>
      </c>
      <c r="H315" s="11">
        <v>372625</v>
      </c>
      <c r="I315" s="11">
        <v>372625</v>
      </c>
      <c r="J315" s="11">
        <f t="shared" si="71"/>
        <v>127375</v>
      </c>
    </row>
    <row r="316" spans="1:10" x14ac:dyDescent="0.3">
      <c r="A316" s="35"/>
      <c r="B316" s="12"/>
      <c r="C316" s="12"/>
      <c r="D316" s="10" t="s">
        <v>252</v>
      </c>
      <c r="E316" s="11">
        <v>0</v>
      </c>
      <c r="F316" s="11">
        <v>0</v>
      </c>
      <c r="G316" s="11">
        <f t="shared" si="75"/>
        <v>0</v>
      </c>
      <c r="H316" s="11">
        <v>0</v>
      </c>
      <c r="I316" s="11">
        <v>0</v>
      </c>
      <c r="J316" s="11">
        <f t="shared" si="71"/>
        <v>0</v>
      </c>
    </row>
    <row r="317" spans="1:10" ht="12.75" customHeight="1" x14ac:dyDescent="0.3">
      <c r="A317" s="35"/>
      <c r="B317" s="12"/>
      <c r="C317" s="54" t="s">
        <v>284</v>
      </c>
      <c r="D317" s="26"/>
      <c r="E317" s="13">
        <f>SUM(E318:E319)</f>
        <v>0</v>
      </c>
      <c r="F317" s="13">
        <f>SUM(F318:F319)</f>
        <v>0</v>
      </c>
      <c r="G317" s="13">
        <f>E317+F317</f>
        <v>0</v>
      </c>
      <c r="H317" s="13">
        <f>SUM(H318:H319)</f>
        <v>0</v>
      </c>
      <c r="I317" s="13">
        <f>SUM(I318:I319)</f>
        <v>0</v>
      </c>
      <c r="J317" s="13">
        <f t="shared" si="71"/>
        <v>0</v>
      </c>
    </row>
    <row r="318" spans="1:10" x14ac:dyDescent="0.3">
      <c r="A318" s="35"/>
      <c r="B318" s="12"/>
      <c r="C318" s="12"/>
      <c r="D318" s="10" t="s">
        <v>252</v>
      </c>
      <c r="E318" s="15">
        <v>0</v>
      </c>
      <c r="F318" s="15">
        <v>0</v>
      </c>
      <c r="G318" s="15">
        <f t="shared" si="75"/>
        <v>0</v>
      </c>
      <c r="H318" s="15">
        <v>0</v>
      </c>
      <c r="I318" s="15">
        <v>0</v>
      </c>
      <c r="J318" s="15">
        <f t="shared" si="71"/>
        <v>0</v>
      </c>
    </row>
    <row r="319" spans="1:10" x14ac:dyDescent="0.3">
      <c r="A319" s="35"/>
      <c r="B319" s="12"/>
      <c r="C319" s="12"/>
      <c r="D319" s="10" t="s">
        <v>329</v>
      </c>
      <c r="E319" s="15">
        <v>0</v>
      </c>
      <c r="F319" s="15">
        <v>0</v>
      </c>
      <c r="G319" s="15">
        <f t="shared" si="75"/>
        <v>0</v>
      </c>
      <c r="H319" s="15">
        <v>0</v>
      </c>
      <c r="I319" s="15">
        <v>0</v>
      </c>
      <c r="J319" s="15">
        <f t="shared" si="71"/>
        <v>0</v>
      </c>
    </row>
    <row r="320" spans="1:10" ht="12.75" customHeight="1" x14ac:dyDescent="0.3">
      <c r="A320" s="37"/>
      <c r="B320" s="46" t="s">
        <v>34</v>
      </c>
      <c r="C320" s="46"/>
      <c r="D320" s="47"/>
      <c r="E320" s="13">
        <f>E321+E323+E325</f>
        <v>0</v>
      </c>
      <c r="F320" s="13">
        <f>F321+F323+F325</f>
        <v>0</v>
      </c>
      <c r="G320" s="13">
        <f t="shared" si="75"/>
        <v>0</v>
      </c>
      <c r="H320" s="13">
        <f>H321+H323+H325</f>
        <v>0</v>
      </c>
      <c r="I320" s="13">
        <f>I321+I323+I325</f>
        <v>0</v>
      </c>
      <c r="J320" s="13">
        <f t="shared" si="71"/>
        <v>0</v>
      </c>
    </row>
    <row r="321" spans="1:10" ht="12.75" customHeight="1" x14ac:dyDescent="0.3">
      <c r="A321" s="35"/>
      <c r="B321" s="12"/>
      <c r="C321" s="54" t="s">
        <v>176</v>
      </c>
      <c r="D321" s="26"/>
      <c r="E321" s="13">
        <f>+E322</f>
        <v>0</v>
      </c>
      <c r="F321" s="13">
        <f>+F322</f>
        <v>0</v>
      </c>
      <c r="G321" s="13">
        <f t="shared" si="75"/>
        <v>0</v>
      </c>
      <c r="H321" s="13">
        <f t="shared" ref="H321:I321" si="83">+H322</f>
        <v>0</v>
      </c>
      <c r="I321" s="13">
        <f t="shared" si="83"/>
        <v>0</v>
      </c>
      <c r="J321" s="13">
        <f t="shared" si="71"/>
        <v>0</v>
      </c>
    </row>
    <row r="322" spans="1:10" x14ac:dyDescent="0.3">
      <c r="A322" s="35"/>
      <c r="B322" s="12"/>
      <c r="C322" s="12"/>
      <c r="D322" s="10" t="s">
        <v>326</v>
      </c>
      <c r="E322" s="11">
        <v>0</v>
      </c>
      <c r="F322" s="11">
        <v>0</v>
      </c>
      <c r="G322" s="11">
        <f t="shared" si="75"/>
        <v>0</v>
      </c>
      <c r="H322" s="11">
        <v>0</v>
      </c>
      <c r="I322" s="11">
        <v>0</v>
      </c>
      <c r="J322" s="11">
        <f t="shared" si="71"/>
        <v>0</v>
      </c>
    </row>
    <row r="323" spans="1:10" ht="13.5" customHeight="1" x14ac:dyDescent="0.3">
      <c r="A323" s="35"/>
      <c r="B323" s="12"/>
      <c r="C323" s="54" t="s">
        <v>177</v>
      </c>
      <c r="D323" s="26"/>
      <c r="E323" s="13">
        <f>SUM(E324)</f>
        <v>0</v>
      </c>
      <c r="F323" s="13">
        <f t="shared" ref="F323:I323" si="84">SUM(F324)</f>
        <v>0</v>
      </c>
      <c r="G323" s="13">
        <f t="shared" si="84"/>
        <v>0</v>
      </c>
      <c r="H323" s="13">
        <f t="shared" si="84"/>
        <v>0</v>
      </c>
      <c r="I323" s="13">
        <f t="shared" si="84"/>
        <v>0</v>
      </c>
      <c r="J323" s="13">
        <f t="shared" si="71"/>
        <v>0</v>
      </c>
    </row>
    <row r="324" spans="1:10" x14ac:dyDescent="0.3">
      <c r="A324" s="35"/>
      <c r="B324" s="12"/>
      <c r="C324" s="12"/>
      <c r="D324" s="10" t="s">
        <v>252</v>
      </c>
      <c r="E324" s="11">
        <v>0</v>
      </c>
      <c r="F324" s="11">
        <v>0</v>
      </c>
      <c r="G324" s="11">
        <f t="shared" si="75"/>
        <v>0</v>
      </c>
      <c r="H324" s="11">
        <v>0</v>
      </c>
      <c r="I324" s="11">
        <v>0</v>
      </c>
      <c r="J324" s="11">
        <f t="shared" si="71"/>
        <v>0</v>
      </c>
    </row>
    <row r="325" spans="1:10" ht="14.25" customHeight="1" x14ac:dyDescent="0.3">
      <c r="A325" s="35"/>
      <c r="B325" s="12"/>
      <c r="C325" s="54" t="s">
        <v>178</v>
      </c>
      <c r="D325" s="26"/>
      <c r="E325" s="13">
        <v>0</v>
      </c>
      <c r="F325" s="13">
        <v>0</v>
      </c>
      <c r="G325" s="13">
        <f t="shared" si="75"/>
        <v>0</v>
      </c>
      <c r="H325" s="13">
        <v>0</v>
      </c>
      <c r="I325" s="13">
        <v>0</v>
      </c>
      <c r="J325" s="13">
        <f t="shared" si="71"/>
        <v>0</v>
      </c>
    </row>
    <row r="326" spans="1:10" ht="14.25" customHeight="1" x14ac:dyDescent="0.3">
      <c r="A326" s="35"/>
      <c r="B326" s="46" t="s">
        <v>286</v>
      </c>
      <c r="C326" s="46"/>
      <c r="D326" s="47"/>
      <c r="E326" s="13">
        <f>E327</f>
        <v>0</v>
      </c>
      <c r="F326" s="13">
        <f>F327</f>
        <v>0</v>
      </c>
      <c r="G326" s="13">
        <f t="shared" si="75"/>
        <v>0</v>
      </c>
      <c r="H326" s="13">
        <f t="shared" ref="H326:I326" si="85">H327</f>
        <v>0</v>
      </c>
      <c r="I326" s="13">
        <f t="shared" si="85"/>
        <v>0</v>
      </c>
      <c r="J326" s="13">
        <f t="shared" si="71"/>
        <v>0</v>
      </c>
    </row>
    <row r="327" spans="1:10" ht="13.5" customHeight="1" x14ac:dyDescent="0.3">
      <c r="A327" s="35"/>
      <c r="B327" s="12"/>
      <c r="C327" s="54" t="s">
        <v>287</v>
      </c>
      <c r="D327" s="26"/>
      <c r="E327" s="13">
        <f>+E328</f>
        <v>0</v>
      </c>
      <c r="F327" s="13">
        <f>+F328</f>
        <v>0</v>
      </c>
      <c r="G327" s="13">
        <f t="shared" si="75"/>
        <v>0</v>
      </c>
      <c r="H327" s="13">
        <f t="shared" ref="H327:I327" si="86">+H328</f>
        <v>0</v>
      </c>
      <c r="I327" s="13">
        <f t="shared" si="86"/>
        <v>0</v>
      </c>
      <c r="J327" s="13">
        <f t="shared" si="71"/>
        <v>0</v>
      </c>
    </row>
    <row r="328" spans="1:10" x14ac:dyDescent="0.3">
      <c r="A328" s="35"/>
      <c r="B328" s="12"/>
      <c r="C328" s="40"/>
      <c r="D328" s="24" t="s">
        <v>252</v>
      </c>
      <c r="E328" s="11">
        <v>0</v>
      </c>
      <c r="F328" s="11">
        <v>0</v>
      </c>
      <c r="G328" s="11">
        <f t="shared" si="75"/>
        <v>0</v>
      </c>
      <c r="H328" s="11">
        <v>0</v>
      </c>
      <c r="I328" s="11">
        <v>0</v>
      </c>
      <c r="J328" s="11">
        <f t="shared" si="71"/>
        <v>0</v>
      </c>
    </row>
    <row r="329" spans="1:10" ht="12.75" customHeight="1" x14ac:dyDescent="0.3">
      <c r="A329" s="35"/>
      <c r="B329" s="46" t="s">
        <v>35</v>
      </c>
      <c r="C329" s="46"/>
      <c r="D329" s="47"/>
      <c r="E329" s="13">
        <f>+E330+E332+E334</f>
        <v>0</v>
      </c>
      <c r="F329" s="13">
        <f>+F330+F332+F334</f>
        <v>0</v>
      </c>
      <c r="G329" s="13">
        <f t="shared" si="75"/>
        <v>0</v>
      </c>
      <c r="H329" s="13">
        <f>+H330+H332+H334</f>
        <v>0</v>
      </c>
      <c r="I329" s="13">
        <f>+I330+I332+I334</f>
        <v>0</v>
      </c>
      <c r="J329" s="13">
        <f t="shared" si="71"/>
        <v>0</v>
      </c>
    </row>
    <row r="330" spans="1:10" ht="12.75" customHeight="1" x14ac:dyDescent="0.3">
      <c r="A330" s="35"/>
      <c r="B330" s="12"/>
      <c r="C330" s="54" t="s">
        <v>179</v>
      </c>
      <c r="D330" s="26"/>
      <c r="E330" s="13">
        <f>SUM(E331:E331)</f>
        <v>0</v>
      </c>
      <c r="F330" s="13">
        <f>SUM(F331:F331)</f>
        <v>0</v>
      </c>
      <c r="G330" s="13">
        <f>E330+F330</f>
        <v>0</v>
      </c>
      <c r="H330" s="13">
        <f>SUM(H331:H331)</f>
        <v>0</v>
      </c>
      <c r="I330" s="13">
        <f>SUM(I331:I331)</f>
        <v>0</v>
      </c>
      <c r="J330" s="13">
        <f t="shared" si="71"/>
        <v>0</v>
      </c>
    </row>
    <row r="331" spans="1:10" x14ac:dyDescent="0.3">
      <c r="A331" s="35"/>
      <c r="B331" s="12"/>
      <c r="C331" s="12"/>
      <c r="D331" s="10" t="s">
        <v>388</v>
      </c>
      <c r="E331" s="11">
        <v>0</v>
      </c>
      <c r="F331" s="11">
        <v>0</v>
      </c>
      <c r="G331" s="11">
        <f t="shared" si="75"/>
        <v>0</v>
      </c>
      <c r="H331" s="11">
        <v>0</v>
      </c>
      <c r="I331" s="11">
        <v>0</v>
      </c>
      <c r="J331" s="11">
        <f t="shared" si="71"/>
        <v>0</v>
      </c>
    </row>
    <row r="332" spans="1:10" ht="15" customHeight="1" x14ac:dyDescent="0.3">
      <c r="A332" s="35"/>
      <c r="B332" s="12"/>
      <c r="C332" s="54" t="s">
        <v>180</v>
      </c>
      <c r="D332" s="26"/>
      <c r="E332" s="13">
        <f>SUM(E333)</f>
        <v>0</v>
      </c>
      <c r="F332" s="13">
        <f>SUM(F333)</f>
        <v>0</v>
      </c>
      <c r="G332" s="13">
        <f t="shared" si="75"/>
        <v>0</v>
      </c>
      <c r="H332" s="13">
        <f t="shared" ref="H332:I332" si="87">SUM(H333)</f>
        <v>0</v>
      </c>
      <c r="I332" s="13">
        <f t="shared" si="87"/>
        <v>0</v>
      </c>
      <c r="J332" s="13">
        <f t="shared" si="71"/>
        <v>0</v>
      </c>
    </row>
    <row r="333" spans="1:10" ht="18.75" customHeight="1" x14ac:dyDescent="0.3">
      <c r="A333" s="35"/>
      <c r="B333" s="12"/>
      <c r="C333" s="12"/>
      <c r="D333" s="10" t="s">
        <v>252</v>
      </c>
      <c r="E333" s="11">
        <v>0</v>
      </c>
      <c r="F333" s="11">
        <v>0</v>
      </c>
      <c r="G333" s="11">
        <f t="shared" si="75"/>
        <v>0</v>
      </c>
      <c r="H333" s="11">
        <v>0</v>
      </c>
      <c r="I333" s="11">
        <v>0</v>
      </c>
      <c r="J333" s="11">
        <f t="shared" si="71"/>
        <v>0</v>
      </c>
    </row>
    <row r="334" spans="1:10" ht="14.25" customHeight="1" x14ac:dyDescent="0.3">
      <c r="A334" s="35"/>
      <c r="B334" s="12"/>
      <c r="C334" s="54" t="s">
        <v>181</v>
      </c>
      <c r="D334" s="26"/>
      <c r="E334" s="13">
        <v>0</v>
      </c>
      <c r="F334" s="13">
        <v>0</v>
      </c>
      <c r="G334" s="13">
        <f t="shared" si="75"/>
        <v>0</v>
      </c>
      <c r="H334" s="13">
        <v>0</v>
      </c>
      <c r="I334" s="13">
        <v>0</v>
      </c>
      <c r="J334" s="13">
        <f t="shared" si="71"/>
        <v>0</v>
      </c>
    </row>
    <row r="335" spans="1:10" ht="14.25" customHeight="1" x14ac:dyDescent="0.3">
      <c r="A335" s="35"/>
      <c r="B335" s="46" t="s">
        <v>36</v>
      </c>
      <c r="C335" s="46"/>
      <c r="D335" s="47"/>
      <c r="E335" s="13">
        <f>SUM(E336)</f>
        <v>0</v>
      </c>
      <c r="F335" s="13">
        <f>SUM(F336)</f>
        <v>0</v>
      </c>
      <c r="G335" s="13">
        <f t="shared" si="75"/>
        <v>0</v>
      </c>
      <c r="H335" s="13">
        <f t="shared" ref="H335:I335" si="88">SUM(H336)</f>
        <v>0</v>
      </c>
      <c r="I335" s="13">
        <f t="shared" si="88"/>
        <v>0</v>
      </c>
      <c r="J335" s="13">
        <f t="shared" si="71"/>
        <v>0</v>
      </c>
    </row>
    <row r="336" spans="1:10" s="17" customFormat="1" ht="14.25" customHeight="1" x14ac:dyDescent="0.3">
      <c r="A336" s="36"/>
      <c r="B336" s="62"/>
      <c r="C336" s="54" t="s">
        <v>182</v>
      </c>
      <c r="D336" s="26"/>
      <c r="E336" s="13">
        <f>+E337</f>
        <v>0</v>
      </c>
      <c r="F336" s="13">
        <f>+F337</f>
        <v>0</v>
      </c>
      <c r="G336" s="13">
        <f t="shared" si="75"/>
        <v>0</v>
      </c>
      <c r="H336" s="13">
        <f>+H337</f>
        <v>0</v>
      </c>
      <c r="I336" s="13">
        <f>+I337</f>
        <v>0</v>
      </c>
      <c r="J336" s="13">
        <f t="shared" si="71"/>
        <v>0</v>
      </c>
    </row>
    <row r="337" spans="1:10" ht="14.25" customHeight="1" x14ac:dyDescent="0.3">
      <c r="A337" s="35"/>
      <c r="B337" s="12"/>
      <c r="C337" s="58"/>
      <c r="D337" s="58" t="s">
        <v>182</v>
      </c>
      <c r="E337" s="11">
        <v>0</v>
      </c>
      <c r="F337" s="11">
        <v>0</v>
      </c>
      <c r="G337" s="11">
        <f t="shared" si="75"/>
        <v>0</v>
      </c>
      <c r="H337" s="11">
        <v>0</v>
      </c>
      <c r="I337" s="11">
        <v>0</v>
      </c>
      <c r="J337" s="11">
        <f t="shared" si="71"/>
        <v>0</v>
      </c>
    </row>
    <row r="338" spans="1:10" ht="14.25" customHeight="1" x14ac:dyDescent="0.3">
      <c r="A338" s="35"/>
      <c r="B338" s="46" t="s">
        <v>37</v>
      </c>
      <c r="C338" s="46"/>
      <c r="D338" s="47"/>
      <c r="E338" s="13">
        <f>+E339+E340+E342+E344+E346+E348+E351</f>
        <v>0</v>
      </c>
      <c r="F338" s="13">
        <f>+F339+F340+F342+F344+F346+F348+F351</f>
        <v>0</v>
      </c>
      <c r="G338" s="13">
        <f>E338+F338</f>
        <v>0</v>
      </c>
      <c r="H338" s="13">
        <f>+H339+H340+H342+H344+H346+H348+H351</f>
        <v>0</v>
      </c>
      <c r="I338" s="13">
        <f>+I339+I340+I342+I344+I346+I348+I351</f>
        <v>0</v>
      </c>
      <c r="J338" s="13">
        <f>G338-H338</f>
        <v>0</v>
      </c>
    </row>
    <row r="339" spans="1:10" ht="14.25" customHeight="1" x14ac:dyDescent="0.3">
      <c r="A339" s="35"/>
      <c r="B339" s="12"/>
      <c r="C339" s="54" t="s">
        <v>183</v>
      </c>
      <c r="D339" s="26"/>
      <c r="E339" s="13">
        <v>0</v>
      </c>
      <c r="F339" s="13">
        <v>0</v>
      </c>
      <c r="G339" s="13">
        <f t="shared" si="75"/>
        <v>0</v>
      </c>
      <c r="H339" s="13">
        <v>0</v>
      </c>
      <c r="I339" s="13">
        <v>0</v>
      </c>
      <c r="J339" s="13">
        <f t="shared" si="71"/>
        <v>0</v>
      </c>
    </row>
    <row r="340" spans="1:10" ht="14.25" customHeight="1" x14ac:dyDescent="0.3">
      <c r="A340" s="35"/>
      <c r="B340" s="12"/>
      <c r="C340" s="54" t="s">
        <v>296</v>
      </c>
      <c r="D340" s="26"/>
      <c r="E340" s="13">
        <f>SUM(E341)</f>
        <v>0</v>
      </c>
      <c r="F340" s="13">
        <f>SUM(F341)</f>
        <v>0</v>
      </c>
      <c r="G340" s="13">
        <f t="shared" si="75"/>
        <v>0</v>
      </c>
      <c r="H340" s="13">
        <f>SUM(H341)</f>
        <v>0</v>
      </c>
      <c r="I340" s="13">
        <f>SUM(I341)</f>
        <v>0</v>
      </c>
      <c r="J340" s="13">
        <f>G340-H340</f>
        <v>0</v>
      </c>
    </row>
    <row r="341" spans="1:10" x14ac:dyDescent="0.3">
      <c r="A341" s="35"/>
      <c r="B341" s="12"/>
      <c r="C341" s="12"/>
      <c r="D341" s="10" t="s">
        <v>252</v>
      </c>
      <c r="E341" s="11">
        <v>0</v>
      </c>
      <c r="F341" s="11">
        <v>0</v>
      </c>
      <c r="G341" s="11">
        <f t="shared" si="75"/>
        <v>0</v>
      </c>
      <c r="H341" s="11">
        <v>0</v>
      </c>
      <c r="I341" s="11">
        <v>0</v>
      </c>
      <c r="J341" s="11">
        <f t="shared" ref="J341" si="89">G341-H341</f>
        <v>0</v>
      </c>
    </row>
    <row r="342" spans="1:10" ht="14.25" customHeight="1" x14ac:dyDescent="0.3">
      <c r="A342" s="35"/>
      <c r="B342" s="12"/>
      <c r="C342" s="54" t="s">
        <v>184</v>
      </c>
      <c r="D342" s="26"/>
      <c r="E342" s="13">
        <f>SUM(E343:E343)</f>
        <v>0</v>
      </c>
      <c r="F342" s="13">
        <f>SUM(F343:F343)</f>
        <v>0</v>
      </c>
      <c r="G342" s="13">
        <f t="shared" si="75"/>
        <v>0</v>
      </c>
      <c r="H342" s="13">
        <f>SUM(H343:H343)</f>
        <v>0</v>
      </c>
      <c r="I342" s="13">
        <f>SUM(I343:I343)</f>
        <v>0</v>
      </c>
      <c r="J342" s="13">
        <f t="shared" si="71"/>
        <v>0</v>
      </c>
    </row>
    <row r="343" spans="1:10" ht="15" customHeight="1" x14ac:dyDescent="0.3">
      <c r="A343" s="35"/>
      <c r="B343" s="12"/>
      <c r="C343" s="12"/>
      <c r="D343" s="10" t="s">
        <v>184</v>
      </c>
      <c r="E343" s="11">
        <v>0</v>
      </c>
      <c r="F343" s="11">
        <v>0</v>
      </c>
      <c r="G343" s="11">
        <f t="shared" si="75"/>
        <v>0</v>
      </c>
      <c r="H343" s="11">
        <v>0</v>
      </c>
      <c r="I343" s="11">
        <v>0</v>
      </c>
      <c r="J343" s="11">
        <f t="shared" ref="J343:J377" si="90">G343-H343</f>
        <v>0</v>
      </c>
    </row>
    <row r="344" spans="1:10" ht="25.5" customHeight="1" x14ac:dyDescent="0.3">
      <c r="A344" s="35"/>
      <c r="B344" s="12"/>
      <c r="C344" s="102" t="s">
        <v>223</v>
      </c>
      <c r="D344" s="103"/>
      <c r="E344" s="13">
        <f>SUM(E345)</f>
        <v>0</v>
      </c>
      <c r="F344" s="13">
        <f>SUM(F345)</f>
        <v>0</v>
      </c>
      <c r="G344" s="13">
        <f t="shared" si="75"/>
        <v>0</v>
      </c>
      <c r="H344" s="13">
        <f t="shared" ref="H344:I344" si="91">SUM(H345)</f>
        <v>0</v>
      </c>
      <c r="I344" s="13">
        <f t="shared" si="91"/>
        <v>0</v>
      </c>
      <c r="J344" s="13">
        <f t="shared" si="90"/>
        <v>0</v>
      </c>
    </row>
    <row r="345" spans="1:10" x14ac:dyDescent="0.3">
      <c r="A345" s="35"/>
      <c r="B345" s="12"/>
      <c r="C345" s="12"/>
      <c r="D345" s="10" t="s">
        <v>252</v>
      </c>
      <c r="E345" s="11">
        <v>0</v>
      </c>
      <c r="F345" s="11">
        <v>0</v>
      </c>
      <c r="G345" s="11">
        <f t="shared" si="75"/>
        <v>0</v>
      </c>
      <c r="H345" s="11">
        <v>0</v>
      </c>
      <c r="I345" s="11">
        <v>0</v>
      </c>
      <c r="J345" s="11">
        <f t="shared" si="90"/>
        <v>0</v>
      </c>
    </row>
    <row r="346" spans="1:10" x14ac:dyDescent="0.3">
      <c r="A346" s="35"/>
      <c r="B346" s="12"/>
      <c r="C346" s="54" t="s">
        <v>224</v>
      </c>
      <c r="D346" s="26"/>
      <c r="E346" s="13">
        <f>SUM(E347:E347)</f>
        <v>0</v>
      </c>
      <c r="F346" s="13">
        <f>SUM(F347:F347)</f>
        <v>0</v>
      </c>
      <c r="G346" s="13">
        <f t="shared" si="75"/>
        <v>0</v>
      </c>
      <c r="H346" s="13">
        <f>SUM(H347:H347)</f>
        <v>0</v>
      </c>
      <c r="I346" s="13">
        <f>SUM(I347:I347)</f>
        <v>0</v>
      </c>
      <c r="J346" s="13">
        <f t="shared" si="90"/>
        <v>0</v>
      </c>
    </row>
    <row r="347" spans="1:10" x14ac:dyDescent="0.3">
      <c r="A347" s="35"/>
      <c r="B347" s="12"/>
      <c r="C347" s="12"/>
      <c r="D347" s="10" t="s">
        <v>389</v>
      </c>
      <c r="E347" s="11">
        <v>0</v>
      </c>
      <c r="F347" s="11">
        <v>0</v>
      </c>
      <c r="G347" s="11">
        <f>E347+F347</f>
        <v>0</v>
      </c>
      <c r="H347" s="11">
        <v>0</v>
      </c>
      <c r="I347" s="11">
        <v>0</v>
      </c>
      <c r="J347" s="11">
        <f>G347-H347</f>
        <v>0</v>
      </c>
    </row>
    <row r="348" spans="1:10" ht="14.25" customHeight="1" x14ac:dyDescent="0.3">
      <c r="A348" s="35"/>
      <c r="B348" s="12"/>
      <c r="C348" s="54" t="s">
        <v>185</v>
      </c>
      <c r="D348" s="26"/>
      <c r="E348" s="13">
        <f>SUM(E349:E350)</f>
        <v>0</v>
      </c>
      <c r="F348" s="13">
        <f t="shared" ref="F348:J348" si="92">SUM(F349:F350)</f>
        <v>0</v>
      </c>
      <c r="G348" s="13">
        <f t="shared" si="92"/>
        <v>0</v>
      </c>
      <c r="H348" s="13">
        <f t="shared" si="92"/>
        <v>0</v>
      </c>
      <c r="I348" s="13">
        <f t="shared" si="92"/>
        <v>0</v>
      </c>
      <c r="J348" s="13">
        <f t="shared" si="92"/>
        <v>0</v>
      </c>
    </row>
    <row r="349" spans="1:10" x14ac:dyDescent="0.3">
      <c r="A349" s="35"/>
      <c r="B349" s="12"/>
      <c r="C349" s="12"/>
      <c r="D349" s="10" t="s">
        <v>390</v>
      </c>
      <c r="E349" s="11">
        <v>0</v>
      </c>
      <c r="F349" s="11">
        <v>0</v>
      </c>
      <c r="G349" s="11">
        <f t="shared" si="75"/>
        <v>0</v>
      </c>
      <c r="H349" s="11">
        <v>0</v>
      </c>
      <c r="I349" s="11">
        <v>0</v>
      </c>
      <c r="J349" s="11">
        <f t="shared" si="90"/>
        <v>0</v>
      </c>
    </row>
    <row r="350" spans="1:10" x14ac:dyDescent="0.3">
      <c r="A350" s="35"/>
      <c r="B350" s="12"/>
      <c r="C350" s="12"/>
      <c r="D350" s="10" t="s">
        <v>391</v>
      </c>
      <c r="E350" s="11">
        <v>0</v>
      </c>
      <c r="F350" s="11">
        <v>0</v>
      </c>
      <c r="G350" s="11">
        <f t="shared" si="75"/>
        <v>0</v>
      </c>
      <c r="H350" s="11">
        <v>0</v>
      </c>
      <c r="I350" s="11">
        <v>0</v>
      </c>
      <c r="J350" s="11">
        <f t="shared" si="90"/>
        <v>0</v>
      </c>
    </row>
    <row r="351" spans="1:10" ht="14.25" customHeight="1" x14ac:dyDescent="0.3">
      <c r="A351" s="35"/>
      <c r="B351" s="12"/>
      <c r="C351" s="54" t="s">
        <v>186</v>
      </c>
      <c r="D351" s="26"/>
      <c r="E351" s="13">
        <f>SUM(E352:E352)</f>
        <v>0</v>
      </c>
      <c r="F351" s="13">
        <f>SUM(F352:F352)</f>
        <v>0</v>
      </c>
      <c r="G351" s="13">
        <f t="shared" si="75"/>
        <v>0</v>
      </c>
      <c r="H351" s="13">
        <f>SUM(H352:H352)</f>
        <v>0</v>
      </c>
      <c r="I351" s="13">
        <f>SUM(I352:I352)</f>
        <v>0</v>
      </c>
      <c r="J351" s="13">
        <f t="shared" si="90"/>
        <v>0</v>
      </c>
    </row>
    <row r="352" spans="1:10" ht="14.25" customHeight="1" x14ac:dyDescent="0.3">
      <c r="A352" s="35"/>
      <c r="B352" s="12"/>
      <c r="C352" s="12"/>
      <c r="D352" s="10" t="s">
        <v>392</v>
      </c>
      <c r="E352" s="11">
        <v>0</v>
      </c>
      <c r="F352" s="11">
        <v>0</v>
      </c>
      <c r="G352" s="11">
        <f t="shared" si="75"/>
        <v>0</v>
      </c>
      <c r="H352" s="11">
        <v>0</v>
      </c>
      <c r="I352" s="11">
        <v>0</v>
      </c>
      <c r="J352" s="11">
        <f t="shared" si="90"/>
        <v>0</v>
      </c>
    </row>
    <row r="353" spans="1:10" ht="14.25" customHeight="1" x14ac:dyDescent="0.3">
      <c r="A353" s="35"/>
      <c r="B353" s="46" t="s">
        <v>38</v>
      </c>
      <c r="C353" s="46"/>
      <c r="D353" s="47"/>
      <c r="E353" s="13">
        <f>E354</f>
        <v>0</v>
      </c>
      <c r="F353" s="13">
        <f>F354</f>
        <v>0</v>
      </c>
      <c r="G353" s="13">
        <f t="shared" si="75"/>
        <v>0</v>
      </c>
      <c r="H353" s="13">
        <f t="shared" ref="H353:I353" si="93">H354</f>
        <v>0</v>
      </c>
      <c r="I353" s="13">
        <f t="shared" si="93"/>
        <v>0</v>
      </c>
      <c r="J353" s="13">
        <f t="shared" si="90"/>
        <v>0</v>
      </c>
    </row>
    <row r="354" spans="1:10" ht="14.25" customHeight="1" x14ac:dyDescent="0.3">
      <c r="A354" s="35"/>
      <c r="B354" s="12"/>
      <c r="C354" s="54" t="s">
        <v>187</v>
      </c>
      <c r="D354" s="26"/>
      <c r="E354" s="13">
        <f>SUM(E355)</f>
        <v>0</v>
      </c>
      <c r="F354" s="13">
        <f>SUM(F355)</f>
        <v>0</v>
      </c>
      <c r="G354" s="13">
        <f t="shared" si="75"/>
        <v>0</v>
      </c>
      <c r="H354" s="13">
        <f t="shared" ref="H354:I354" si="94">SUM(H355)</f>
        <v>0</v>
      </c>
      <c r="I354" s="13">
        <f t="shared" si="94"/>
        <v>0</v>
      </c>
      <c r="J354" s="13">
        <f t="shared" si="90"/>
        <v>0</v>
      </c>
    </row>
    <row r="355" spans="1:10" ht="14.25" customHeight="1" x14ac:dyDescent="0.3">
      <c r="A355" s="35"/>
      <c r="B355" s="12"/>
      <c r="C355" s="12"/>
      <c r="D355" s="10" t="s">
        <v>187</v>
      </c>
      <c r="E355" s="11">
        <v>0</v>
      </c>
      <c r="F355" s="11">
        <v>0</v>
      </c>
      <c r="G355" s="11">
        <f t="shared" si="75"/>
        <v>0</v>
      </c>
      <c r="H355" s="11">
        <v>0</v>
      </c>
      <c r="I355" s="11">
        <v>0</v>
      </c>
      <c r="J355" s="11">
        <f t="shared" si="90"/>
        <v>0</v>
      </c>
    </row>
    <row r="356" spans="1:10" ht="14.25" customHeight="1" x14ac:dyDescent="0.3">
      <c r="A356" s="35"/>
      <c r="B356" s="12"/>
      <c r="C356" s="54" t="s">
        <v>188</v>
      </c>
      <c r="D356" s="26"/>
      <c r="E356" s="13">
        <v>0</v>
      </c>
      <c r="F356" s="13">
        <v>0</v>
      </c>
      <c r="G356" s="13">
        <f t="shared" si="75"/>
        <v>0</v>
      </c>
      <c r="H356" s="13">
        <v>0</v>
      </c>
      <c r="I356" s="13">
        <v>0</v>
      </c>
      <c r="J356" s="13">
        <f t="shared" si="90"/>
        <v>0</v>
      </c>
    </row>
    <row r="357" spans="1:10" ht="14.25" customHeight="1" x14ac:dyDescent="0.3">
      <c r="A357" s="35"/>
      <c r="B357" s="12"/>
      <c r="C357" s="54" t="s">
        <v>189</v>
      </c>
      <c r="D357" s="26"/>
      <c r="E357" s="13">
        <v>0</v>
      </c>
      <c r="F357" s="13">
        <v>0</v>
      </c>
      <c r="G357" s="13">
        <f t="shared" si="75"/>
        <v>0</v>
      </c>
      <c r="H357" s="13">
        <v>0</v>
      </c>
      <c r="I357" s="13">
        <v>0</v>
      </c>
      <c r="J357" s="13">
        <f t="shared" si="90"/>
        <v>0</v>
      </c>
    </row>
    <row r="358" spans="1:10" ht="14.25" customHeight="1" x14ac:dyDescent="0.3">
      <c r="A358" s="35"/>
      <c r="B358" s="12"/>
      <c r="C358" s="54" t="s">
        <v>190</v>
      </c>
      <c r="D358" s="26"/>
      <c r="E358" s="13">
        <v>0</v>
      </c>
      <c r="F358" s="13">
        <v>0</v>
      </c>
      <c r="G358" s="13">
        <f t="shared" si="75"/>
        <v>0</v>
      </c>
      <c r="H358" s="13">
        <v>0</v>
      </c>
      <c r="I358" s="13">
        <v>0</v>
      </c>
      <c r="J358" s="13">
        <f t="shared" si="90"/>
        <v>0</v>
      </c>
    </row>
    <row r="359" spans="1:10" ht="14.25" customHeight="1" x14ac:dyDescent="0.3">
      <c r="A359" s="35"/>
      <c r="B359" s="46" t="s">
        <v>39</v>
      </c>
      <c r="C359" s="46"/>
      <c r="D359" s="47"/>
      <c r="E359" s="13">
        <f>+E360+E362+E363</f>
        <v>0</v>
      </c>
      <c r="F359" s="13">
        <f>+F360+F362+F363</f>
        <v>0</v>
      </c>
      <c r="G359" s="13">
        <f t="shared" si="75"/>
        <v>0</v>
      </c>
      <c r="H359" s="13">
        <f t="shared" ref="H359:I359" si="95">+H360+H362+H363</f>
        <v>0</v>
      </c>
      <c r="I359" s="13">
        <f t="shared" si="95"/>
        <v>0</v>
      </c>
      <c r="J359" s="13">
        <f t="shared" si="90"/>
        <v>0</v>
      </c>
    </row>
    <row r="360" spans="1:10" ht="14.25" customHeight="1" x14ac:dyDescent="0.3">
      <c r="A360" s="36"/>
      <c r="B360" s="62"/>
      <c r="C360" s="53" t="s">
        <v>191</v>
      </c>
      <c r="D360" s="26"/>
      <c r="E360" s="13">
        <f>SUM(E361)</f>
        <v>0</v>
      </c>
      <c r="F360" s="13">
        <f>SUM(F361)</f>
        <v>0</v>
      </c>
      <c r="G360" s="13">
        <f t="shared" si="75"/>
        <v>0</v>
      </c>
      <c r="H360" s="13">
        <f>SUM(H361)</f>
        <v>0</v>
      </c>
      <c r="I360" s="13">
        <f>SUM(I361)</f>
        <v>0</v>
      </c>
      <c r="J360" s="13">
        <f t="shared" si="90"/>
        <v>0</v>
      </c>
    </row>
    <row r="361" spans="1:10" ht="14.25" customHeight="1" x14ac:dyDescent="0.3">
      <c r="A361" s="35"/>
      <c r="B361" s="12"/>
      <c r="C361" s="12"/>
      <c r="D361" s="10" t="s">
        <v>191</v>
      </c>
      <c r="E361" s="11">
        <v>0</v>
      </c>
      <c r="F361" s="11">
        <v>0</v>
      </c>
      <c r="G361" s="11">
        <f t="shared" si="75"/>
        <v>0</v>
      </c>
      <c r="H361" s="11">
        <v>0</v>
      </c>
      <c r="I361" s="11">
        <v>0</v>
      </c>
      <c r="J361" s="11">
        <f t="shared" si="90"/>
        <v>0</v>
      </c>
    </row>
    <row r="362" spans="1:10" ht="14.25" customHeight="1" x14ac:dyDescent="0.3">
      <c r="A362" s="36"/>
      <c r="B362" s="62"/>
      <c r="C362" s="54" t="s">
        <v>192</v>
      </c>
      <c r="D362" s="26"/>
      <c r="E362" s="13">
        <v>0</v>
      </c>
      <c r="F362" s="13">
        <v>0</v>
      </c>
      <c r="G362" s="13">
        <f t="shared" si="75"/>
        <v>0</v>
      </c>
      <c r="H362" s="13">
        <v>0</v>
      </c>
      <c r="I362" s="13">
        <v>0</v>
      </c>
      <c r="J362" s="13">
        <f t="shared" si="90"/>
        <v>0</v>
      </c>
    </row>
    <row r="363" spans="1:10" ht="14.25" customHeight="1" x14ac:dyDescent="0.3">
      <c r="A363" s="36"/>
      <c r="B363" s="62"/>
      <c r="C363" s="54" t="s">
        <v>193</v>
      </c>
      <c r="D363" s="26"/>
      <c r="E363" s="13">
        <v>0</v>
      </c>
      <c r="F363" s="13">
        <v>0</v>
      </c>
      <c r="G363" s="13">
        <f t="shared" si="75"/>
        <v>0</v>
      </c>
      <c r="H363" s="13">
        <v>0</v>
      </c>
      <c r="I363" s="13">
        <v>0</v>
      </c>
      <c r="J363" s="13">
        <f t="shared" si="90"/>
        <v>0</v>
      </c>
    </row>
    <row r="364" spans="1:10" ht="14.25" customHeight="1" x14ac:dyDescent="0.3">
      <c r="A364" s="45" t="s">
        <v>40</v>
      </c>
      <c r="B364" s="46"/>
      <c r="C364" s="46"/>
      <c r="D364" s="47"/>
      <c r="E364" s="13">
        <f>SUM(E365+E398+E407)</f>
        <v>0</v>
      </c>
      <c r="F364" s="13">
        <f>SUM(F365+F398+F407)</f>
        <v>0</v>
      </c>
      <c r="G364" s="13">
        <f t="shared" si="75"/>
        <v>0</v>
      </c>
      <c r="H364" s="13">
        <f>SUM(H365+H398+H407)</f>
        <v>0</v>
      </c>
      <c r="I364" s="13">
        <f>SUM(I365+I398+I407)</f>
        <v>0</v>
      </c>
      <c r="J364" s="13">
        <f t="shared" si="90"/>
        <v>0</v>
      </c>
    </row>
    <row r="365" spans="1:10" ht="14.25" customHeight="1" x14ac:dyDescent="0.3">
      <c r="A365" s="36"/>
      <c r="B365" s="46" t="s">
        <v>41</v>
      </c>
      <c r="C365" s="46"/>
      <c r="D365" s="47"/>
      <c r="E365" s="13">
        <f>E366+E370+E378+E372+E393</f>
        <v>0</v>
      </c>
      <c r="F365" s="13">
        <f t="shared" ref="F365:J365" si="96">F366+F370+F378+F372+F393</f>
        <v>0</v>
      </c>
      <c r="G365" s="13">
        <f t="shared" si="96"/>
        <v>0</v>
      </c>
      <c r="H365" s="13">
        <f t="shared" si="96"/>
        <v>0</v>
      </c>
      <c r="I365" s="13">
        <f t="shared" si="96"/>
        <v>0</v>
      </c>
      <c r="J365" s="13">
        <f t="shared" si="96"/>
        <v>0</v>
      </c>
    </row>
    <row r="366" spans="1:10" ht="14.25" customHeight="1" x14ac:dyDescent="0.3">
      <c r="A366" s="36"/>
      <c r="B366" s="62"/>
      <c r="C366" s="54" t="s">
        <v>194</v>
      </c>
      <c r="D366" s="26"/>
      <c r="E366" s="13">
        <f>E367</f>
        <v>0</v>
      </c>
      <c r="F366" s="13">
        <f t="shared" ref="F366:I366" si="97">F367</f>
        <v>0</v>
      </c>
      <c r="G366" s="13">
        <f t="shared" si="75"/>
        <v>0</v>
      </c>
      <c r="H366" s="13">
        <f t="shared" si="97"/>
        <v>0</v>
      </c>
      <c r="I366" s="13">
        <f t="shared" si="97"/>
        <v>0</v>
      </c>
      <c r="J366" s="13">
        <f t="shared" si="90"/>
        <v>0</v>
      </c>
    </row>
    <row r="367" spans="1:10" ht="12.75" hidden="1" customHeight="1" x14ac:dyDescent="0.3">
      <c r="A367" s="36"/>
      <c r="B367" s="62"/>
      <c r="C367" s="54" t="s">
        <v>246</v>
      </c>
      <c r="D367" s="26"/>
      <c r="E367" s="13">
        <f>SUM(E368:E369)</f>
        <v>0</v>
      </c>
      <c r="F367" s="13">
        <f>SUM(F368:F369)</f>
        <v>0</v>
      </c>
      <c r="G367" s="13">
        <f t="shared" si="75"/>
        <v>0</v>
      </c>
      <c r="H367" s="13">
        <f>SUM(H368:H369)</f>
        <v>0</v>
      </c>
      <c r="I367" s="13">
        <f>SUM(I368:I369)</f>
        <v>0</v>
      </c>
      <c r="J367" s="13">
        <f t="shared" si="90"/>
        <v>0</v>
      </c>
    </row>
    <row r="368" spans="1:10" ht="22.5" hidden="1" customHeight="1" x14ac:dyDescent="0.3">
      <c r="A368" s="36"/>
      <c r="B368" s="62"/>
      <c r="C368" s="62"/>
      <c r="D368" s="10" t="s">
        <v>394</v>
      </c>
      <c r="E368" s="11">
        <v>0</v>
      </c>
      <c r="F368" s="11">
        <v>0</v>
      </c>
      <c r="G368" s="11">
        <f t="shared" si="75"/>
        <v>0</v>
      </c>
      <c r="H368" s="11">
        <v>0</v>
      </c>
      <c r="I368" s="11">
        <v>0</v>
      </c>
      <c r="J368" s="11">
        <f t="shared" si="90"/>
        <v>0</v>
      </c>
    </row>
    <row r="369" spans="1:10" hidden="1" x14ac:dyDescent="0.3">
      <c r="A369" s="36"/>
      <c r="B369" s="62"/>
      <c r="C369" s="62"/>
      <c r="D369" s="10"/>
      <c r="E369" s="11">
        <v>0</v>
      </c>
      <c r="F369" s="11">
        <v>0</v>
      </c>
      <c r="G369" s="11">
        <f t="shared" si="75"/>
        <v>0</v>
      </c>
      <c r="H369" s="11">
        <v>0</v>
      </c>
      <c r="I369" s="11">
        <v>0</v>
      </c>
      <c r="J369" s="11">
        <f t="shared" si="90"/>
        <v>0</v>
      </c>
    </row>
    <row r="370" spans="1:10" ht="13.5" customHeight="1" x14ac:dyDescent="0.3">
      <c r="A370" s="36"/>
      <c r="B370" s="62"/>
      <c r="C370" s="53" t="s">
        <v>195</v>
      </c>
      <c r="D370" s="26"/>
      <c r="E370" s="13">
        <f>E371</f>
        <v>0</v>
      </c>
      <c r="F370" s="13">
        <f t="shared" ref="F370:J370" si="98">F371</f>
        <v>0</v>
      </c>
      <c r="G370" s="13">
        <f t="shared" si="98"/>
        <v>0</v>
      </c>
      <c r="H370" s="13">
        <f t="shared" si="98"/>
        <v>0</v>
      </c>
      <c r="I370" s="13">
        <f t="shared" si="98"/>
        <v>0</v>
      </c>
      <c r="J370" s="13">
        <f t="shared" si="98"/>
        <v>0</v>
      </c>
    </row>
    <row r="371" spans="1:10" ht="36" x14ac:dyDescent="0.3">
      <c r="A371" s="36"/>
      <c r="B371" s="62"/>
      <c r="C371" s="53"/>
      <c r="D371" s="10" t="s">
        <v>393</v>
      </c>
      <c r="E371" s="11">
        <v>0</v>
      </c>
      <c r="F371" s="11">
        <v>0</v>
      </c>
      <c r="G371" s="11">
        <f t="shared" si="75"/>
        <v>0</v>
      </c>
      <c r="H371" s="11">
        <v>0</v>
      </c>
      <c r="I371" s="11">
        <v>0</v>
      </c>
      <c r="J371" s="11">
        <f t="shared" si="90"/>
        <v>0</v>
      </c>
    </row>
    <row r="372" spans="1:10" ht="33.75" customHeight="1" x14ac:dyDescent="0.3">
      <c r="A372" s="36"/>
      <c r="B372" s="62"/>
      <c r="C372" s="104" t="s">
        <v>395</v>
      </c>
      <c r="D372" s="105"/>
      <c r="E372" s="13">
        <f>SUM(E373:E374)</f>
        <v>0</v>
      </c>
      <c r="F372" s="13">
        <f t="shared" ref="F372:J372" si="99">SUM(F373:F374)</f>
        <v>0</v>
      </c>
      <c r="G372" s="13">
        <f t="shared" si="99"/>
        <v>0</v>
      </c>
      <c r="H372" s="13">
        <f t="shared" si="99"/>
        <v>0</v>
      </c>
      <c r="I372" s="13">
        <f t="shared" si="99"/>
        <v>0</v>
      </c>
      <c r="J372" s="13">
        <f t="shared" si="99"/>
        <v>0</v>
      </c>
    </row>
    <row r="373" spans="1:10" ht="36" x14ac:dyDescent="0.3">
      <c r="A373" s="36"/>
      <c r="B373" s="62"/>
      <c r="C373" s="62"/>
      <c r="D373" s="10" t="s">
        <v>396</v>
      </c>
      <c r="E373" s="11">
        <v>0</v>
      </c>
      <c r="F373" s="11">
        <v>0</v>
      </c>
      <c r="G373" s="11">
        <f t="shared" ref="G373:G375" si="100">E373+F373</f>
        <v>0</v>
      </c>
      <c r="H373" s="11">
        <v>0</v>
      </c>
      <c r="I373" s="11">
        <v>0</v>
      </c>
      <c r="J373" s="11">
        <f t="shared" si="90"/>
        <v>0</v>
      </c>
    </row>
    <row r="374" spans="1:10" x14ac:dyDescent="0.3">
      <c r="A374" s="36"/>
      <c r="B374" s="62"/>
      <c r="C374" s="62"/>
      <c r="D374" s="10" t="s">
        <v>397</v>
      </c>
      <c r="E374" s="11">
        <v>0</v>
      </c>
      <c r="F374" s="11">
        <v>0</v>
      </c>
      <c r="G374" s="11">
        <f t="shared" si="100"/>
        <v>0</v>
      </c>
      <c r="H374" s="11">
        <v>0</v>
      </c>
      <c r="I374" s="11">
        <v>0</v>
      </c>
      <c r="J374" s="11">
        <f t="shared" si="90"/>
        <v>0</v>
      </c>
    </row>
    <row r="375" spans="1:10" ht="14.25" hidden="1" customHeight="1" x14ac:dyDescent="0.3">
      <c r="A375" s="36"/>
      <c r="B375" s="62"/>
      <c r="C375" s="54" t="s">
        <v>247</v>
      </c>
      <c r="D375" s="26"/>
      <c r="E375" s="13">
        <f>SUM(E376:E377)</f>
        <v>0</v>
      </c>
      <c r="F375" s="13">
        <f>SUM(F376:F377)</f>
        <v>0</v>
      </c>
      <c r="G375" s="13">
        <f t="shared" si="100"/>
        <v>0</v>
      </c>
      <c r="H375" s="13">
        <f>SUM(H376:H377)</f>
        <v>0</v>
      </c>
      <c r="I375" s="13">
        <f>SUM(I376:I377)</f>
        <v>0</v>
      </c>
      <c r="J375" s="13">
        <f t="shared" si="90"/>
        <v>0</v>
      </c>
    </row>
    <row r="376" spans="1:10" hidden="1" x14ac:dyDescent="0.3">
      <c r="A376" s="36"/>
      <c r="B376" s="62"/>
      <c r="C376" s="62"/>
      <c r="D376" s="10" t="s">
        <v>332</v>
      </c>
      <c r="E376" s="11">
        <v>0</v>
      </c>
      <c r="F376" s="11">
        <v>0</v>
      </c>
      <c r="G376" s="11">
        <f>E376+F376</f>
        <v>0</v>
      </c>
      <c r="H376" s="11">
        <v>0</v>
      </c>
      <c r="I376" s="11">
        <v>0</v>
      </c>
      <c r="J376" s="11">
        <f t="shared" si="90"/>
        <v>0</v>
      </c>
    </row>
    <row r="377" spans="1:10" ht="51.75" hidden="1" customHeight="1" x14ac:dyDescent="0.3">
      <c r="A377" s="36"/>
      <c r="B377" s="62"/>
      <c r="C377" s="62"/>
      <c r="D377" s="10"/>
      <c r="E377" s="11">
        <v>0</v>
      </c>
      <c r="F377" s="11">
        <v>0</v>
      </c>
      <c r="G377" s="11">
        <f t="shared" ref="G377" si="101">E377+F377</f>
        <v>0</v>
      </c>
      <c r="H377" s="11">
        <v>0</v>
      </c>
      <c r="I377" s="11">
        <v>0</v>
      </c>
      <c r="J377" s="11">
        <f t="shared" si="90"/>
        <v>0</v>
      </c>
    </row>
    <row r="378" spans="1:10" ht="12" customHeight="1" x14ac:dyDescent="0.3">
      <c r="A378" s="36"/>
      <c r="B378" s="62"/>
      <c r="C378" s="53" t="s">
        <v>197</v>
      </c>
      <c r="D378" s="26"/>
      <c r="E378" s="13">
        <f>E379+E380</f>
        <v>0</v>
      </c>
      <c r="F378" s="13">
        <f>F379+F380</f>
        <v>0</v>
      </c>
      <c r="G378" s="13">
        <f t="shared" ref="G378:J378" si="102">G379+G380</f>
        <v>0</v>
      </c>
      <c r="H378" s="13">
        <f t="shared" si="102"/>
        <v>0</v>
      </c>
      <c r="I378" s="13">
        <f t="shared" si="102"/>
        <v>0</v>
      </c>
      <c r="J378" s="13">
        <f t="shared" si="102"/>
        <v>0</v>
      </c>
    </row>
    <row r="379" spans="1:10" ht="21.75" customHeight="1" x14ac:dyDescent="0.3">
      <c r="A379" s="36"/>
      <c r="B379" s="62"/>
      <c r="C379" s="53"/>
      <c r="D379" s="10" t="s">
        <v>398</v>
      </c>
      <c r="E379" s="11">
        <v>0</v>
      </c>
      <c r="F379" s="11">
        <v>0</v>
      </c>
      <c r="G379" s="11">
        <f t="shared" ref="G379:G385" si="103">E379+F379</f>
        <v>0</v>
      </c>
      <c r="H379" s="11">
        <v>0</v>
      </c>
      <c r="I379" s="11">
        <v>0</v>
      </c>
      <c r="J379" s="11">
        <f t="shared" ref="J379:J431" si="104">G379-H379</f>
        <v>0</v>
      </c>
    </row>
    <row r="380" spans="1:10" ht="22.5" customHeight="1" x14ac:dyDescent="0.3">
      <c r="A380" s="36"/>
      <c r="B380" s="62"/>
      <c r="C380" s="53"/>
      <c r="D380" s="10" t="s">
        <v>399</v>
      </c>
      <c r="E380" s="11">
        <v>0</v>
      </c>
      <c r="F380" s="11">
        <v>0</v>
      </c>
      <c r="G380" s="11">
        <f t="shared" si="103"/>
        <v>0</v>
      </c>
      <c r="H380" s="11">
        <v>0</v>
      </c>
      <c r="I380" s="11">
        <v>0</v>
      </c>
      <c r="J380" s="11">
        <f t="shared" si="104"/>
        <v>0</v>
      </c>
    </row>
    <row r="381" spans="1:10" ht="12" hidden="1" customHeight="1" x14ac:dyDescent="0.3">
      <c r="A381" s="36"/>
      <c r="B381" s="62"/>
      <c r="C381" s="53" t="s">
        <v>248</v>
      </c>
      <c r="D381" s="26"/>
      <c r="E381" s="13">
        <f>SUM(E382:E383)</f>
        <v>0</v>
      </c>
      <c r="F381" s="13">
        <f>SUM(F382:F383)</f>
        <v>0</v>
      </c>
      <c r="G381" s="13">
        <f t="shared" si="103"/>
        <v>0</v>
      </c>
      <c r="H381" s="13">
        <f>SUM(H382:H383)</f>
        <v>0</v>
      </c>
      <c r="I381" s="13">
        <f>SUM(I382:I383)</f>
        <v>0</v>
      </c>
      <c r="J381" s="13">
        <f t="shared" si="104"/>
        <v>0</v>
      </c>
    </row>
    <row r="382" spans="1:10" hidden="1" x14ac:dyDescent="0.3">
      <c r="A382" s="36"/>
      <c r="B382" s="62"/>
      <c r="C382" s="62"/>
      <c r="D382" s="10" t="s">
        <v>332</v>
      </c>
      <c r="E382" s="11">
        <v>0</v>
      </c>
      <c r="F382" s="11">
        <v>0</v>
      </c>
      <c r="G382" s="13">
        <f t="shared" si="103"/>
        <v>0</v>
      </c>
      <c r="H382" s="11">
        <v>0</v>
      </c>
      <c r="I382" s="11">
        <v>0</v>
      </c>
      <c r="J382" s="11">
        <f t="shared" si="104"/>
        <v>0</v>
      </c>
    </row>
    <row r="383" spans="1:10" ht="38.25" hidden="1" customHeight="1" x14ac:dyDescent="0.3">
      <c r="A383" s="36"/>
      <c r="B383" s="62"/>
      <c r="C383" s="62"/>
      <c r="D383" s="10"/>
      <c r="E383" s="11">
        <v>0</v>
      </c>
      <c r="F383" s="11">
        <v>0</v>
      </c>
      <c r="G383" s="13">
        <f t="shared" si="103"/>
        <v>0</v>
      </c>
      <c r="H383" s="11">
        <v>0</v>
      </c>
      <c r="I383" s="11">
        <v>0</v>
      </c>
      <c r="J383" s="11">
        <f t="shared" si="104"/>
        <v>0</v>
      </c>
    </row>
    <row r="384" spans="1:10" ht="14.25" hidden="1" customHeight="1" x14ac:dyDescent="0.3">
      <c r="A384" s="36"/>
      <c r="B384" s="62"/>
      <c r="C384" s="53" t="s">
        <v>249</v>
      </c>
      <c r="D384" s="26"/>
      <c r="E384" s="13">
        <f>SUM(E385:E386)</f>
        <v>0</v>
      </c>
      <c r="F384" s="13">
        <f>SUM(F385:F386)</f>
        <v>0</v>
      </c>
      <c r="G384" s="13">
        <f t="shared" si="103"/>
        <v>0</v>
      </c>
      <c r="H384" s="13">
        <f>SUM(H385:H386)</f>
        <v>0</v>
      </c>
      <c r="I384" s="13">
        <f>SUM(I385:I386)</f>
        <v>0</v>
      </c>
      <c r="J384" s="13">
        <f t="shared" si="104"/>
        <v>0</v>
      </c>
    </row>
    <row r="385" spans="1:10" hidden="1" x14ac:dyDescent="0.3">
      <c r="A385" s="36"/>
      <c r="B385" s="62"/>
      <c r="C385" s="62"/>
      <c r="D385" s="10" t="s">
        <v>332</v>
      </c>
      <c r="E385" s="11">
        <v>0</v>
      </c>
      <c r="F385" s="11">
        <v>0</v>
      </c>
      <c r="G385" s="11">
        <f t="shared" si="103"/>
        <v>0</v>
      </c>
      <c r="H385" s="11">
        <v>0</v>
      </c>
      <c r="I385" s="11">
        <v>0</v>
      </c>
      <c r="J385" s="11">
        <f t="shared" si="104"/>
        <v>0</v>
      </c>
    </row>
    <row r="386" spans="1:10" s="77" customFormat="1" hidden="1" x14ac:dyDescent="0.3">
      <c r="A386" s="36"/>
      <c r="B386" s="62"/>
      <c r="C386" s="62"/>
      <c r="D386" s="10"/>
      <c r="E386" s="11">
        <v>0</v>
      </c>
      <c r="F386" s="11">
        <v>0</v>
      </c>
      <c r="G386" s="11">
        <f>E386+F386</f>
        <v>0</v>
      </c>
      <c r="H386" s="11">
        <v>0</v>
      </c>
      <c r="I386" s="11">
        <v>0</v>
      </c>
      <c r="J386" s="11">
        <f>G386-H386</f>
        <v>0</v>
      </c>
    </row>
    <row r="387" spans="1:10" ht="15" hidden="1" customHeight="1" x14ac:dyDescent="0.3">
      <c r="A387" s="72"/>
      <c r="B387" s="73"/>
      <c r="C387" s="74" t="s">
        <v>250</v>
      </c>
      <c r="D387" s="75"/>
      <c r="E387" s="76">
        <f>SUM(E388:E389)</f>
        <v>0</v>
      </c>
      <c r="F387" s="76">
        <f>SUM(F388:F389)</f>
        <v>0</v>
      </c>
      <c r="G387" s="76">
        <f t="shared" ref="G387:G389" si="105">E387+F387</f>
        <v>0</v>
      </c>
      <c r="H387" s="76">
        <f>SUM(H388:H389)</f>
        <v>0</v>
      </c>
      <c r="I387" s="76">
        <f>SUM(I388:I389)</f>
        <v>0</v>
      </c>
      <c r="J387" s="76">
        <f t="shared" si="104"/>
        <v>0</v>
      </c>
    </row>
    <row r="388" spans="1:10" hidden="1" x14ac:dyDescent="0.3">
      <c r="A388" s="36"/>
      <c r="B388" s="62"/>
      <c r="C388" s="62"/>
      <c r="D388" s="10" t="s">
        <v>332</v>
      </c>
      <c r="E388" s="11">
        <v>0</v>
      </c>
      <c r="F388" s="11">
        <v>0</v>
      </c>
      <c r="G388" s="11">
        <f t="shared" si="105"/>
        <v>0</v>
      </c>
      <c r="H388" s="11">
        <v>0</v>
      </c>
      <c r="I388" s="11">
        <v>0</v>
      </c>
      <c r="J388" s="11">
        <f t="shared" si="104"/>
        <v>0</v>
      </c>
    </row>
    <row r="389" spans="1:10" hidden="1" x14ac:dyDescent="0.3">
      <c r="A389" s="36"/>
      <c r="B389" s="62"/>
      <c r="C389" s="62"/>
      <c r="D389" s="10"/>
      <c r="E389" s="11">
        <v>0</v>
      </c>
      <c r="F389" s="11">
        <v>0</v>
      </c>
      <c r="G389" s="11">
        <f t="shared" si="105"/>
        <v>0</v>
      </c>
      <c r="H389" s="11">
        <v>0</v>
      </c>
      <c r="I389" s="11">
        <v>0</v>
      </c>
      <c r="J389" s="11">
        <f t="shared" si="104"/>
        <v>0</v>
      </c>
    </row>
    <row r="390" spans="1:10" ht="12.75" hidden="1" customHeight="1" x14ac:dyDescent="0.3">
      <c r="A390" s="36"/>
      <c r="B390" s="62"/>
      <c r="C390" s="54" t="s">
        <v>292</v>
      </c>
      <c r="D390" s="26"/>
      <c r="E390" s="13">
        <f>SUM(E391:E392)</f>
        <v>0</v>
      </c>
      <c r="F390" s="13">
        <f>SUM(F391:F392)</f>
        <v>0</v>
      </c>
      <c r="G390" s="13">
        <f>E390+F390</f>
        <v>0</v>
      </c>
      <c r="H390" s="13">
        <f>SUM(H391:H392)</f>
        <v>0</v>
      </c>
      <c r="I390" s="13">
        <f>SUM(I391:I392)</f>
        <v>0</v>
      </c>
      <c r="J390" s="13">
        <f t="shared" si="104"/>
        <v>0</v>
      </c>
    </row>
    <row r="391" spans="1:10" ht="51" hidden="1" customHeight="1" x14ac:dyDescent="0.3">
      <c r="A391" s="36"/>
      <c r="B391" s="62"/>
      <c r="C391" s="62"/>
      <c r="D391" s="10" t="s">
        <v>330</v>
      </c>
      <c r="E391" s="11">
        <v>0</v>
      </c>
      <c r="F391" s="11">
        <v>0</v>
      </c>
      <c r="G391" s="11">
        <f t="shared" ref="G391:G392" si="106">E391+F391</f>
        <v>0</v>
      </c>
      <c r="H391" s="11">
        <v>0</v>
      </c>
      <c r="I391" s="11">
        <v>0</v>
      </c>
      <c r="J391" s="11">
        <f t="shared" si="104"/>
        <v>0</v>
      </c>
    </row>
    <row r="392" spans="1:10" ht="36" hidden="1" x14ac:dyDescent="0.3">
      <c r="A392" s="36"/>
      <c r="B392" s="62"/>
      <c r="C392" s="62"/>
      <c r="D392" s="10" t="s">
        <v>331</v>
      </c>
      <c r="E392" s="11">
        <v>0</v>
      </c>
      <c r="F392" s="11">
        <v>0</v>
      </c>
      <c r="G392" s="11">
        <f t="shared" si="106"/>
        <v>0</v>
      </c>
      <c r="H392" s="11">
        <v>0</v>
      </c>
      <c r="I392" s="11">
        <v>0</v>
      </c>
      <c r="J392" s="11">
        <f t="shared" si="104"/>
        <v>0</v>
      </c>
    </row>
    <row r="393" spans="1:10" ht="13.5" customHeight="1" x14ac:dyDescent="0.3">
      <c r="A393" s="36"/>
      <c r="B393" s="62"/>
      <c r="C393" s="53" t="s">
        <v>198</v>
      </c>
      <c r="D393" s="26"/>
      <c r="E393" s="13">
        <f>E394</f>
        <v>0</v>
      </c>
      <c r="F393" s="13">
        <f t="shared" ref="F393:I393" si="107">F394</f>
        <v>0</v>
      </c>
      <c r="G393" s="13">
        <f t="shared" si="107"/>
        <v>0</v>
      </c>
      <c r="H393" s="13">
        <f t="shared" si="107"/>
        <v>0</v>
      </c>
      <c r="I393" s="13">
        <f t="shared" si="107"/>
        <v>0</v>
      </c>
      <c r="J393" s="13">
        <f t="shared" si="104"/>
        <v>0</v>
      </c>
    </row>
    <row r="394" spans="1:10" ht="13.5" customHeight="1" x14ac:dyDescent="0.3">
      <c r="A394" s="36"/>
      <c r="B394" s="62"/>
      <c r="C394" s="53"/>
      <c r="D394" s="10" t="s">
        <v>400</v>
      </c>
      <c r="E394" s="11">
        <v>0</v>
      </c>
      <c r="F394" s="11">
        <v>0</v>
      </c>
      <c r="G394" s="11">
        <f t="shared" ref="G394:G432" si="108">E394+F394</f>
        <v>0</v>
      </c>
      <c r="H394" s="11">
        <v>0</v>
      </c>
      <c r="I394" s="11">
        <v>0</v>
      </c>
      <c r="J394" s="11">
        <f t="shared" si="104"/>
        <v>0</v>
      </c>
    </row>
    <row r="395" spans="1:10" ht="13.5" customHeight="1" x14ac:dyDescent="0.3">
      <c r="A395" s="36"/>
      <c r="B395" s="62"/>
      <c r="C395" s="53" t="s">
        <v>199</v>
      </c>
      <c r="D395" s="26"/>
      <c r="E395" s="13">
        <v>0</v>
      </c>
      <c r="F395" s="13">
        <v>0</v>
      </c>
      <c r="G395" s="13">
        <f t="shared" si="108"/>
        <v>0</v>
      </c>
      <c r="H395" s="13">
        <v>0</v>
      </c>
      <c r="I395" s="13">
        <v>0</v>
      </c>
      <c r="J395" s="13">
        <f t="shared" si="104"/>
        <v>0</v>
      </c>
    </row>
    <row r="396" spans="1:10" ht="13.5" customHeight="1" x14ac:dyDescent="0.3">
      <c r="A396" s="36"/>
      <c r="B396" s="62"/>
      <c r="C396" s="53" t="s">
        <v>200</v>
      </c>
      <c r="D396" s="26"/>
      <c r="E396" s="13">
        <v>0</v>
      </c>
      <c r="F396" s="13">
        <v>0</v>
      </c>
      <c r="G396" s="13">
        <f t="shared" si="108"/>
        <v>0</v>
      </c>
      <c r="H396" s="13">
        <v>0</v>
      </c>
      <c r="I396" s="13">
        <v>0</v>
      </c>
      <c r="J396" s="13">
        <f t="shared" si="104"/>
        <v>0</v>
      </c>
    </row>
    <row r="397" spans="1:10" ht="13.5" customHeight="1" x14ac:dyDescent="0.3">
      <c r="A397" s="36"/>
      <c r="B397" s="62"/>
      <c r="C397" s="53" t="s">
        <v>201</v>
      </c>
      <c r="D397" s="26"/>
      <c r="E397" s="13">
        <v>0</v>
      </c>
      <c r="F397" s="13">
        <v>0</v>
      </c>
      <c r="G397" s="13">
        <f t="shared" si="108"/>
        <v>0</v>
      </c>
      <c r="H397" s="13">
        <v>0</v>
      </c>
      <c r="I397" s="13">
        <v>0</v>
      </c>
      <c r="J397" s="13">
        <f t="shared" si="104"/>
        <v>0</v>
      </c>
    </row>
    <row r="398" spans="1:10" ht="13.5" customHeight="1" x14ac:dyDescent="0.3">
      <c r="A398" s="36"/>
      <c r="B398" s="46" t="s">
        <v>42</v>
      </c>
      <c r="C398" s="46"/>
      <c r="D398" s="47"/>
      <c r="E398" s="13">
        <f>+E399+E400+E401+E402+E403+E404+E405+E406</f>
        <v>0</v>
      </c>
      <c r="F398" s="13">
        <f>+F399+F400+F401+F402+F403+F404+F405+F406</f>
        <v>0</v>
      </c>
      <c r="G398" s="13">
        <f t="shared" si="108"/>
        <v>0</v>
      </c>
      <c r="H398" s="13">
        <f>+H399+H400+H401+H402+H403+H404+H405+H406</f>
        <v>0</v>
      </c>
      <c r="I398" s="13">
        <f>+I399+I400+I401+I402+I403+I404+I405+I406</f>
        <v>0</v>
      </c>
      <c r="J398" s="13">
        <f t="shared" si="104"/>
        <v>0</v>
      </c>
    </row>
    <row r="399" spans="1:10" ht="13.5" customHeight="1" x14ac:dyDescent="0.3">
      <c r="A399" s="36"/>
      <c r="B399" s="62"/>
      <c r="C399" s="53" t="s">
        <v>194</v>
      </c>
      <c r="D399" s="57"/>
      <c r="E399" s="13">
        <v>0</v>
      </c>
      <c r="F399" s="13">
        <v>0</v>
      </c>
      <c r="G399" s="13">
        <f t="shared" si="108"/>
        <v>0</v>
      </c>
      <c r="H399" s="13">
        <v>0</v>
      </c>
      <c r="I399" s="13">
        <v>0</v>
      </c>
      <c r="J399" s="13">
        <f t="shared" si="104"/>
        <v>0</v>
      </c>
    </row>
    <row r="400" spans="1:10" ht="13.5" customHeight="1" x14ac:dyDescent="0.3">
      <c r="A400" s="36"/>
      <c r="B400" s="20"/>
      <c r="C400" s="46" t="s">
        <v>195</v>
      </c>
      <c r="D400" s="21"/>
      <c r="E400" s="13">
        <v>0</v>
      </c>
      <c r="F400" s="13">
        <v>0</v>
      </c>
      <c r="G400" s="13">
        <f t="shared" si="108"/>
        <v>0</v>
      </c>
      <c r="H400" s="13">
        <v>0</v>
      </c>
      <c r="I400" s="13">
        <v>0</v>
      </c>
      <c r="J400" s="13">
        <f t="shared" si="104"/>
        <v>0</v>
      </c>
    </row>
    <row r="401" spans="1:10" ht="13.5" customHeight="1" x14ac:dyDescent="0.3">
      <c r="A401" s="36"/>
      <c r="B401" s="20"/>
      <c r="C401" s="46" t="s">
        <v>196</v>
      </c>
      <c r="D401" s="26"/>
      <c r="E401" s="13">
        <v>0</v>
      </c>
      <c r="F401" s="13">
        <v>0</v>
      </c>
      <c r="G401" s="13">
        <f t="shared" si="108"/>
        <v>0</v>
      </c>
      <c r="H401" s="13">
        <v>0</v>
      </c>
      <c r="I401" s="13">
        <v>0</v>
      </c>
      <c r="J401" s="13">
        <f t="shared" si="104"/>
        <v>0</v>
      </c>
    </row>
    <row r="402" spans="1:10" ht="13.5" customHeight="1" x14ac:dyDescent="0.3">
      <c r="A402" s="36"/>
      <c r="B402" s="20"/>
      <c r="C402" s="46" t="s">
        <v>197</v>
      </c>
      <c r="D402" s="26"/>
      <c r="E402" s="13">
        <v>0</v>
      </c>
      <c r="F402" s="13">
        <v>0</v>
      </c>
      <c r="G402" s="13">
        <f t="shared" si="108"/>
        <v>0</v>
      </c>
      <c r="H402" s="13">
        <v>0</v>
      </c>
      <c r="I402" s="13">
        <v>0</v>
      </c>
      <c r="J402" s="13">
        <f t="shared" si="104"/>
        <v>0</v>
      </c>
    </row>
    <row r="403" spans="1:10" ht="13.5" customHeight="1" x14ac:dyDescent="0.3">
      <c r="A403" s="36"/>
      <c r="B403" s="20"/>
      <c r="C403" s="46" t="s">
        <v>198</v>
      </c>
      <c r="D403" s="26"/>
      <c r="E403" s="13">
        <v>0</v>
      </c>
      <c r="F403" s="13">
        <v>0</v>
      </c>
      <c r="G403" s="13">
        <f t="shared" si="108"/>
        <v>0</v>
      </c>
      <c r="H403" s="13">
        <v>0</v>
      </c>
      <c r="I403" s="13">
        <v>0</v>
      </c>
      <c r="J403" s="13">
        <f t="shared" si="104"/>
        <v>0</v>
      </c>
    </row>
    <row r="404" spans="1:10" ht="13.5" customHeight="1" x14ac:dyDescent="0.3">
      <c r="A404" s="36"/>
      <c r="B404" s="20"/>
      <c r="C404" s="46" t="s">
        <v>199</v>
      </c>
      <c r="D404" s="26"/>
      <c r="E404" s="13">
        <v>0</v>
      </c>
      <c r="F404" s="13">
        <v>0</v>
      </c>
      <c r="G404" s="13">
        <f t="shared" si="108"/>
        <v>0</v>
      </c>
      <c r="H404" s="13">
        <v>0</v>
      </c>
      <c r="I404" s="13">
        <v>0</v>
      </c>
      <c r="J404" s="13">
        <f t="shared" si="104"/>
        <v>0</v>
      </c>
    </row>
    <row r="405" spans="1:10" ht="13.5" customHeight="1" x14ac:dyDescent="0.3">
      <c r="A405" s="36"/>
      <c r="B405" s="20"/>
      <c r="C405" s="46" t="s">
        <v>200</v>
      </c>
      <c r="D405" s="26"/>
      <c r="E405" s="13">
        <v>0</v>
      </c>
      <c r="F405" s="13">
        <v>0</v>
      </c>
      <c r="G405" s="13">
        <f t="shared" si="108"/>
        <v>0</v>
      </c>
      <c r="H405" s="13">
        <v>0</v>
      </c>
      <c r="I405" s="13">
        <v>0</v>
      </c>
      <c r="J405" s="13">
        <f t="shared" si="104"/>
        <v>0</v>
      </c>
    </row>
    <row r="406" spans="1:10" ht="13.5" customHeight="1" x14ac:dyDescent="0.3">
      <c r="A406" s="36"/>
      <c r="B406" s="20"/>
      <c r="C406" s="46" t="s">
        <v>201</v>
      </c>
      <c r="D406" s="26"/>
      <c r="E406" s="13">
        <v>0</v>
      </c>
      <c r="F406" s="13">
        <v>0</v>
      </c>
      <c r="G406" s="13">
        <f t="shared" si="108"/>
        <v>0</v>
      </c>
      <c r="H406" s="13">
        <v>0</v>
      </c>
      <c r="I406" s="13">
        <v>0</v>
      </c>
      <c r="J406" s="13">
        <f t="shared" si="104"/>
        <v>0</v>
      </c>
    </row>
    <row r="407" spans="1:10" ht="13.5" customHeight="1" x14ac:dyDescent="0.3">
      <c r="A407" s="36"/>
      <c r="B407" s="46" t="s">
        <v>43</v>
      </c>
      <c r="C407" s="46"/>
      <c r="D407" s="47"/>
      <c r="E407" s="13">
        <f>SUM(E408+E409)</f>
        <v>0</v>
      </c>
      <c r="F407" s="13">
        <f>SUM(F408+F409)</f>
        <v>0</v>
      </c>
      <c r="G407" s="13">
        <f t="shared" si="108"/>
        <v>0</v>
      </c>
      <c r="H407" s="13">
        <f>SUM(H408+H409)</f>
        <v>0</v>
      </c>
      <c r="I407" s="13">
        <f>SUM(I408+I409)</f>
        <v>0</v>
      </c>
      <c r="J407" s="13">
        <f t="shared" si="104"/>
        <v>0</v>
      </c>
    </row>
    <row r="408" spans="1:10" ht="13.5" customHeight="1" x14ac:dyDescent="0.3">
      <c r="A408" s="36"/>
      <c r="B408" s="20"/>
      <c r="C408" s="46" t="s">
        <v>202</v>
      </c>
      <c r="D408" s="26"/>
      <c r="E408" s="13">
        <v>0</v>
      </c>
      <c r="F408" s="13">
        <v>0</v>
      </c>
      <c r="G408" s="13">
        <f t="shared" si="108"/>
        <v>0</v>
      </c>
      <c r="H408" s="13">
        <v>0</v>
      </c>
      <c r="I408" s="13">
        <v>0</v>
      </c>
      <c r="J408" s="13">
        <f t="shared" si="104"/>
        <v>0</v>
      </c>
    </row>
    <row r="409" spans="1:10" ht="13.5" customHeight="1" x14ac:dyDescent="0.3">
      <c r="A409" s="36"/>
      <c r="B409" s="20"/>
      <c r="C409" s="46" t="s">
        <v>203</v>
      </c>
      <c r="D409" s="21"/>
      <c r="E409" s="13">
        <v>0</v>
      </c>
      <c r="F409" s="13">
        <v>0</v>
      </c>
      <c r="G409" s="13">
        <f t="shared" si="108"/>
        <v>0</v>
      </c>
      <c r="H409" s="13">
        <v>0</v>
      </c>
      <c r="I409" s="13">
        <v>0</v>
      </c>
      <c r="J409" s="13">
        <f t="shared" si="104"/>
        <v>0</v>
      </c>
    </row>
    <row r="410" spans="1:10" ht="13.5" customHeight="1" x14ac:dyDescent="0.3">
      <c r="A410" s="45" t="s">
        <v>44</v>
      </c>
      <c r="B410" s="46"/>
      <c r="C410" s="46"/>
      <c r="D410" s="47"/>
      <c r="E410" s="13">
        <f>SUM(E411+E413)</f>
        <v>0</v>
      </c>
      <c r="F410" s="13">
        <f>SUM(F411+F413)</f>
        <v>0</v>
      </c>
      <c r="G410" s="13">
        <f t="shared" si="108"/>
        <v>0</v>
      </c>
      <c r="H410" s="13">
        <f t="shared" ref="H410:I410" si="109">SUM(H411+H413)</f>
        <v>0</v>
      </c>
      <c r="I410" s="13">
        <f t="shared" si="109"/>
        <v>0</v>
      </c>
      <c r="J410" s="13">
        <f t="shared" si="104"/>
        <v>0</v>
      </c>
    </row>
    <row r="411" spans="1:10" ht="13.5" customHeight="1" x14ac:dyDescent="0.3">
      <c r="A411" s="36"/>
      <c r="B411" s="46" t="s">
        <v>204</v>
      </c>
      <c r="C411" s="46"/>
      <c r="D411" s="47"/>
      <c r="E411" s="13">
        <f>SUM(E412)</f>
        <v>0</v>
      </c>
      <c r="F411" s="13">
        <f>SUM(F412)</f>
        <v>0</v>
      </c>
      <c r="G411" s="13">
        <f t="shared" si="108"/>
        <v>0</v>
      </c>
      <c r="H411" s="13">
        <f t="shared" ref="H411:I411" si="110">SUM(H412)</f>
        <v>0</v>
      </c>
      <c r="I411" s="13">
        <f t="shared" si="110"/>
        <v>0</v>
      </c>
      <c r="J411" s="13">
        <f t="shared" si="104"/>
        <v>0</v>
      </c>
    </row>
    <row r="412" spans="1:10" ht="25.5" customHeight="1" x14ac:dyDescent="0.3">
      <c r="A412" s="36"/>
      <c r="B412" s="20"/>
      <c r="C412" s="104" t="s">
        <v>205</v>
      </c>
      <c r="D412" s="105"/>
      <c r="E412" s="13">
        <v>0</v>
      </c>
      <c r="F412" s="13">
        <v>0</v>
      </c>
      <c r="G412" s="13">
        <f t="shared" si="108"/>
        <v>0</v>
      </c>
      <c r="H412" s="13">
        <v>0</v>
      </c>
      <c r="I412" s="13">
        <v>0</v>
      </c>
      <c r="J412" s="13">
        <f t="shared" si="104"/>
        <v>0</v>
      </c>
    </row>
    <row r="413" spans="1:10" ht="13.5" customHeight="1" x14ac:dyDescent="0.3">
      <c r="A413" s="36"/>
      <c r="B413" s="46" t="s">
        <v>45</v>
      </c>
      <c r="C413" s="46"/>
      <c r="D413" s="47"/>
      <c r="E413" s="13">
        <f>SUM(E414)</f>
        <v>0</v>
      </c>
      <c r="F413" s="13">
        <f>SUM(F414)</f>
        <v>0</v>
      </c>
      <c r="G413" s="13">
        <f t="shared" si="108"/>
        <v>0</v>
      </c>
      <c r="H413" s="13">
        <f t="shared" ref="H413:I413" si="111">SUM(H414)</f>
        <v>0</v>
      </c>
      <c r="I413" s="13">
        <f t="shared" si="111"/>
        <v>0</v>
      </c>
      <c r="J413" s="13">
        <f t="shared" si="104"/>
        <v>0</v>
      </c>
    </row>
    <row r="414" spans="1:10" ht="14.25" customHeight="1" x14ac:dyDescent="0.3">
      <c r="A414" s="36"/>
      <c r="B414" s="20"/>
      <c r="C414" s="46" t="s">
        <v>206</v>
      </c>
      <c r="D414" s="21"/>
      <c r="E414" s="13">
        <v>0</v>
      </c>
      <c r="F414" s="13">
        <v>0</v>
      </c>
      <c r="G414" s="13">
        <f t="shared" si="108"/>
        <v>0</v>
      </c>
      <c r="H414" s="13">
        <v>0</v>
      </c>
      <c r="I414" s="13">
        <v>0</v>
      </c>
      <c r="J414" s="13">
        <f t="shared" si="104"/>
        <v>0</v>
      </c>
    </row>
    <row r="415" spans="1:10" ht="12" customHeight="1" x14ac:dyDescent="0.3">
      <c r="A415" s="45" t="s">
        <v>46</v>
      </c>
      <c r="B415" s="46"/>
      <c r="C415" s="46"/>
      <c r="D415" s="47"/>
      <c r="E415" s="13">
        <f>SUM(E416+E419+E423+E425+E427+E429)</f>
        <v>0</v>
      </c>
      <c r="F415" s="13">
        <f>SUM(F416+F419+F423+F425+F427+F429)</f>
        <v>0</v>
      </c>
      <c r="G415" s="13">
        <f t="shared" si="108"/>
        <v>0</v>
      </c>
      <c r="H415" s="13">
        <f t="shared" ref="H415:I415" si="112">SUM(H416+H419+H423+H425+H427+H429)</f>
        <v>0</v>
      </c>
      <c r="I415" s="13">
        <f t="shared" si="112"/>
        <v>0</v>
      </c>
      <c r="J415" s="13">
        <f t="shared" si="104"/>
        <v>0</v>
      </c>
    </row>
    <row r="416" spans="1:10" ht="12" customHeight="1" x14ac:dyDescent="0.3">
      <c r="A416" s="36"/>
      <c r="B416" s="46" t="s">
        <v>47</v>
      </c>
      <c r="C416" s="46"/>
      <c r="D416" s="47"/>
      <c r="E416" s="13">
        <f>SUM(E417:E418)</f>
        <v>0</v>
      </c>
      <c r="F416" s="13">
        <f>SUM(F417:F418)</f>
        <v>0</v>
      </c>
      <c r="G416" s="13">
        <f t="shared" si="108"/>
        <v>0</v>
      </c>
      <c r="H416" s="13">
        <f t="shared" ref="H416:I416" si="113">SUM(H417:H418)</f>
        <v>0</v>
      </c>
      <c r="I416" s="13">
        <f t="shared" si="113"/>
        <v>0</v>
      </c>
      <c r="J416" s="13">
        <f t="shared" si="104"/>
        <v>0</v>
      </c>
    </row>
    <row r="417" spans="1:10" ht="23.25" customHeight="1" x14ac:dyDescent="0.3">
      <c r="A417" s="36"/>
      <c r="B417" s="20"/>
      <c r="C417" s="46" t="s">
        <v>207</v>
      </c>
      <c r="D417" s="21"/>
      <c r="E417" s="13">
        <v>0</v>
      </c>
      <c r="F417" s="13">
        <v>0</v>
      </c>
      <c r="G417" s="13">
        <f t="shared" si="108"/>
        <v>0</v>
      </c>
      <c r="H417" s="13">
        <v>0</v>
      </c>
      <c r="I417" s="13">
        <v>0</v>
      </c>
      <c r="J417" s="13">
        <f t="shared" si="104"/>
        <v>0</v>
      </c>
    </row>
    <row r="418" spans="1:10" ht="14.25" customHeight="1" x14ac:dyDescent="0.3">
      <c r="A418" s="36"/>
      <c r="B418" s="20"/>
      <c r="C418" s="46" t="s">
        <v>208</v>
      </c>
      <c r="D418" s="21"/>
      <c r="E418" s="13">
        <v>0</v>
      </c>
      <c r="F418" s="13">
        <v>0</v>
      </c>
      <c r="G418" s="13">
        <f t="shared" si="108"/>
        <v>0</v>
      </c>
      <c r="H418" s="13">
        <v>0</v>
      </c>
      <c r="I418" s="13">
        <v>0</v>
      </c>
      <c r="J418" s="13">
        <f t="shared" si="104"/>
        <v>0</v>
      </c>
    </row>
    <row r="419" spans="1:10" ht="13.5" customHeight="1" x14ac:dyDescent="0.3">
      <c r="A419" s="36"/>
      <c r="B419" s="46" t="s">
        <v>48</v>
      </c>
      <c r="C419" s="46"/>
      <c r="D419" s="47"/>
      <c r="E419" s="13">
        <f>SUM(E420:E422)</f>
        <v>0</v>
      </c>
      <c r="F419" s="13">
        <f>SUM(F420)</f>
        <v>0</v>
      </c>
      <c r="G419" s="13">
        <f t="shared" si="108"/>
        <v>0</v>
      </c>
      <c r="H419" s="13">
        <f t="shared" ref="H419:I420" si="114">SUM(H420)</f>
        <v>0</v>
      </c>
      <c r="I419" s="13">
        <f t="shared" si="114"/>
        <v>0</v>
      </c>
      <c r="J419" s="13">
        <f t="shared" si="104"/>
        <v>0</v>
      </c>
    </row>
    <row r="420" spans="1:10" ht="24" customHeight="1" x14ac:dyDescent="0.3">
      <c r="A420" s="36"/>
      <c r="B420" s="20"/>
      <c r="C420" s="46" t="s">
        <v>209</v>
      </c>
      <c r="D420" s="21"/>
      <c r="E420" s="13">
        <f>SUM(E421)</f>
        <v>0</v>
      </c>
      <c r="F420" s="13">
        <f>SUM(F421)</f>
        <v>0</v>
      </c>
      <c r="G420" s="13">
        <f t="shared" si="108"/>
        <v>0</v>
      </c>
      <c r="H420" s="13">
        <f t="shared" si="114"/>
        <v>0</v>
      </c>
      <c r="I420" s="13">
        <f t="shared" si="114"/>
        <v>0</v>
      </c>
      <c r="J420" s="13">
        <f t="shared" si="104"/>
        <v>0</v>
      </c>
    </row>
    <row r="421" spans="1:10" ht="12.75" customHeight="1" x14ac:dyDescent="0.3">
      <c r="A421" s="35"/>
      <c r="B421" s="22"/>
      <c r="C421" s="22"/>
      <c r="D421" s="23" t="s">
        <v>274</v>
      </c>
      <c r="E421" s="11">
        <v>0</v>
      </c>
      <c r="F421" s="11">
        <v>0</v>
      </c>
      <c r="G421" s="11">
        <f t="shared" si="108"/>
        <v>0</v>
      </c>
      <c r="H421" s="11">
        <v>0</v>
      </c>
      <c r="I421" s="11">
        <v>0</v>
      </c>
      <c r="J421" s="11">
        <f t="shared" si="104"/>
        <v>0</v>
      </c>
    </row>
    <row r="422" spans="1:10" ht="12.75" customHeight="1" x14ac:dyDescent="0.3">
      <c r="A422" s="36"/>
      <c r="B422" s="20"/>
      <c r="C422" s="46" t="s">
        <v>210</v>
      </c>
      <c r="D422" s="21"/>
      <c r="E422" s="13">
        <v>0</v>
      </c>
      <c r="F422" s="13">
        <v>0</v>
      </c>
      <c r="G422" s="13">
        <f t="shared" si="108"/>
        <v>0</v>
      </c>
      <c r="H422" s="13">
        <v>0</v>
      </c>
      <c r="I422" s="13">
        <v>0</v>
      </c>
      <c r="J422" s="13">
        <f t="shared" si="104"/>
        <v>0</v>
      </c>
    </row>
    <row r="423" spans="1:10" ht="12.75" customHeight="1" x14ac:dyDescent="0.3">
      <c r="A423" s="36"/>
      <c r="B423" s="46" t="s">
        <v>49</v>
      </c>
      <c r="C423" s="46"/>
      <c r="D423" s="47"/>
      <c r="E423" s="13">
        <f>SUM(E424)</f>
        <v>0</v>
      </c>
      <c r="F423" s="13">
        <f>SUM(F424)</f>
        <v>0</v>
      </c>
      <c r="G423" s="13">
        <f t="shared" si="108"/>
        <v>0</v>
      </c>
      <c r="H423" s="13">
        <f t="shared" ref="H423:I423" si="115">SUM(H424)</f>
        <v>0</v>
      </c>
      <c r="I423" s="13">
        <f t="shared" si="115"/>
        <v>0</v>
      </c>
      <c r="J423" s="13">
        <f t="shared" si="104"/>
        <v>0</v>
      </c>
    </row>
    <row r="424" spans="1:10" ht="12.75" customHeight="1" x14ac:dyDescent="0.3">
      <c r="A424" s="36"/>
      <c r="B424" s="20"/>
      <c r="C424" s="46" t="s">
        <v>211</v>
      </c>
      <c r="D424" s="21"/>
      <c r="E424" s="13">
        <v>0</v>
      </c>
      <c r="F424" s="13">
        <v>0</v>
      </c>
      <c r="G424" s="13">
        <f t="shared" si="108"/>
        <v>0</v>
      </c>
      <c r="H424" s="13">
        <v>0</v>
      </c>
      <c r="I424" s="13">
        <v>0</v>
      </c>
      <c r="J424" s="13">
        <f t="shared" si="104"/>
        <v>0</v>
      </c>
    </row>
    <row r="425" spans="1:10" ht="12.75" customHeight="1" x14ac:dyDescent="0.3">
      <c r="A425" s="36"/>
      <c r="B425" s="46" t="s">
        <v>50</v>
      </c>
      <c r="C425" s="46"/>
      <c r="D425" s="47"/>
      <c r="E425" s="13">
        <f>SUM(E426)</f>
        <v>0</v>
      </c>
      <c r="F425" s="13">
        <f>SUM(F426)</f>
        <v>0</v>
      </c>
      <c r="G425" s="13">
        <f t="shared" si="108"/>
        <v>0</v>
      </c>
      <c r="H425" s="13">
        <f t="shared" ref="H425:I425" si="116">SUM(H426)</f>
        <v>0</v>
      </c>
      <c r="I425" s="13">
        <f t="shared" si="116"/>
        <v>0</v>
      </c>
      <c r="J425" s="13">
        <f t="shared" si="104"/>
        <v>0</v>
      </c>
    </row>
    <row r="426" spans="1:10" ht="12.75" customHeight="1" x14ac:dyDescent="0.3">
      <c r="A426" s="36"/>
      <c r="B426" s="20"/>
      <c r="C426" s="46" t="s">
        <v>212</v>
      </c>
      <c r="D426" s="21"/>
      <c r="E426" s="13">
        <v>0</v>
      </c>
      <c r="F426" s="13">
        <v>0</v>
      </c>
      <c r="G426" s="13">
        <f t="shared" si="108"/>
        <v>0</v>
      </c>
      <c r="H426" s="13">
        <v>0</v>
      </c>
      <c r="I426" s="13">
        <v>0</v>
      </c>
      <c r="J426" s="13">
        <f t="shared" si="104"/>
        <v>0</v>
      </c>
    </row>
    <row r="427" spans="1:10" ht="12.75" customHeight="1" x14ac:dyDescent="0.3">
      <c r="A427" s="36"/>
      <c r="B427" s="46" t="s">
        <v>51</v>
      </c>
      <c r="C427" s="46"/>
      <c r="D427" s="47"/>
      <c r="E427" s="13">
        <f>SUM(E428)</f>
        <v>0</v>
      </c>
      <c r="F427" s="13">
        <f>SUM(F428)</f>
        <v>0</v>
      </c>
      <c r="G427" s="13">
        <f t="shared" si="108"/>
        <v>0</v>
      </c>
      <c r="H427" s="13">
        <f t="shared" ref="H427:I427" si="117">SUM(H428)</f>
        <v>0</v>
      </c>
      <c r="I427" s="13">
        <f t="shared" si="117"/>
        <v>0</v>
      </c>
      <c r="J427" s="13">
        <f t="shared" si="104"/>
        <v>0</v>
      </c>
    </row>
    <row r="428" spans="1:10" ht="12.75" customHeight="1" x14ac:dyDescent="0.3">
      <c r="A428" s="36"/>
      <c r="B428" s="20"/>
      <c r="C428" s="46" t="s">
        <v>213</v>
      </c>
      <c r="D428" s="21"/>
      <c r="E428" s="13">
        <v>0</v>
      </c>
      <c r="F428" s="13">
        <v>0</v>
      </c>
      <c r="G428" s="13">
        <f t="shared" si="108"/>
        <v>0</v>
      </c>
      <c r="H428" s="13">
        <v>0</v>
      </c>
      <c r="I428" s="13">
        <v>0</v>
      </c>
      <c r="J428" s="13">
        <f t="shared" si="104"/>
        <v>0</v>
      </c>
    </row>
    <row r="429" spans="1:10" ht="17.25" customHeight="1" x14ac:dyDescent="0.3">
      <c r="A429" s="36"/>
      <c r="B429" s="46" t="s">
        <v>52</v>
      </c>
      <c r="C429" s="46"/>
      <c r="D429" s="47"/>
      <c r="E429" s="13">
        <f>SUM(E430)</f>
        <v>0</v>
      </c>
      <c r="F429" s="13">
        <f>SUM(F430)</f>
        <v>0</v>
      </c>
      <c r="G429" s="13">
        <f t="shared" si="108"/>
        <v>0</v>
      </c>
      <c r="H429" s="13">
        <f t="shared" ref="H429:I429" si="118">SUM(H430)</f>
        <v>0</v>
      </c>
      <c r="I429" s="13">
        <f t="shared" si="118"/>
        <v>0</v>
      </c>
      <c r="J429" s="13">
        <f t="shared" si="104"/>
        <v>0</v>
      </c>
    </row>
    <row r="430" spans="1:10" ht="17.25" customHeight="1" x14ac:dyDescent="0.3">
      <c r="A430" s="36"/>
      <c r="B430" s="20"/>
      <c r="C430" s="46" t="s">
        <v>214</v>
      </c>
      <c r="D430" s="21"/>
      <c r="E430" s="13">
        <f>SUM(E431:E431)</f>
        <v>0</v>
      </c>
      <c r="F430" s="13">
        <f>SUM(F431:F431)</f>
        <v>0</v>
      </c>
      <c r="G430" s="13">
        <f t="shared" si="108"/>
        <v>0</v>
      </c>
      <c r="H430" s="13">
        <f>SUM(H431:H431)</f>
        <v>0</v>
      </c>
      <c r="I430" s="13">
        <f>SUM(I431:I431)</f>
        <v>0</v>
      </c>
      <c r="J430" s="13">
        <f t="shared" si="104"/>
        <v>0</v>
      </c>
    </row>
    <row r="431" spans="1:10" ht="17.25" customHeight="1" x14ac:dyDescent="0.3">
      <c r="A431" s="38"/>
      <c r="B431" s="39"/>
      <c r="C431" s="39"/>
      <c r="D431" s="33" t="s">
        <v>214</v>
      </c>
      <c r="E431" s="14">
        <v>0</v>
      </c>
      <c r="F431" s="14">
        <v>0</v>
      </c>
      <c r="G431" s="14">
        <f t="shared" si="108"/>
        <v>0</v>
      </c>
      <c r="H431" s="14">
        <v>0</v>
      </c>
      <c r="I431" s="14">
        <v>0</v>
      </c>
      <c r="J431" s="14">
        <f t="shared" si="104"/>
        <v>0</v>
      </c>
    </row>
    <row r="432" spans="1:10" ht="20.25" customHeight="1" x14ac:dyDescent="0.3">
      <c r="A432" s="106" t="s">
        <v>53</v>
      </c>
      <c r="B432" s="106"/>
      <c r="C432" s="106"/>
      <c r="D432" s="106"/>
      <c r="E432" s="13">
        <f>SUM(E11+E53+E153+E284+E308+E364+E410+E415)</f>
        <v>1839638.1099999999</v>
      </c>
      <c r="F432" s="13">
        <f>SUM(F11+F53+F153+F284+F308+F364+F410+F415)</f>
        <v>0</v>
      </c>
      <c r="G432" s="13">
        <f t="shared" si="108"/>
        <v>1839638.1099999999</v>
      </c>
      <c r="H432" s="13">
        <f>SUM(H11+H53+H153+H284+H308+H364+H410+H415)</f>
        <v>422625</v>
      </c>
      <c r="I432" s="13">
        <f>SUM(I11+I53+I153+I284+I308+I364+I410+I415)</f>
        <v>422625</v>
      </c>
      <c r="J432" s="13">
        <f>G432-H432</f>
        <v>1417013.1099999999</v>
      </c>
    </row>
    <row r="433" spans="1:11" s="61" customFormat="1" ht="15" customHeight="1" x14ac:dyDescent="0.3">
      <c r="A433" s="63"/>
      <c r="B433" s="63"/>
      <c r="C433" s="63"/>
      <c r="D433" s="63"/>
      <c r="E433" s="64" t="e">
        <f>#REF!+#REF!+#REF!+#REF!</f>
        <v>#REF!</v>
      </c>
      <c r="F433" s="64" t="e">
        <f>#REF!+#REF!+#REF!+#REF!</f>
        <v>#REF!</v>
      </c>
      <c r="G433" s="64" t="e">
        <f>#REF!+#REF!+#REF!+#REF!</f>
        <v>#REF!</v>
      </c>
      <c r="H433" s="64" t="e">
        <f>#REF!+#REF!+#REF!+#REF!</f>
        <v>#REF!</v>
      </c>
      <c r="I433" s="65"/>
      <c r="J433" s="64" t="e">
        <f>#REF!+#REF!+#REF!+#REF!</f>
        <v>#REF!</v>
      </c>
      <c r="K433" s="66"/>
    </row>
    <row r="434" spans="1:11" s="61" customFormat="1" ht="15" customHeight="1" x14ac:dyDescent="0.3">
      <c r="A434" s="67" t="s">
        <v>285</v>
      </c>
      <c r="B434" s="68"/>
      <c r="C434" s="68"/>
      <c r="E434" s="69"/>
      <c r="F434" s="68"/>
      <c r="G434" s="69"/>
      <c r="H434" s="69"/>
      <c r="I434" s="69"/>
      <c r="J434" s="68"/>
    </row>
    <row r="435" spans="1:11" s="61" customFormat="1" ht="15" customHeight="1" x14ac:dyDescent="0.3">
      <c r="A435" s="68"/>
      <c r="B435" s="68"/>
      <c r="C435" s="68"/>
      <c r="D435" s="67"/>
      <c r="E435" s="69">
        <v>1839638.1099999999</v>
      </c>
      <c r="F435" s="69"/>
      <c r="G435" s="68"/>
      <c r="H435" s="68"/>
      <c r="I435" s="68"/>
      <c r="J435" s="68"/>
    </row>
    <row r="436" spans="1:11" ht="15" customHeight="1" x14ac:dyDescent="0.3">
      <c r="A436" s="68"/>
      <c r="B436" s="68"/>
      <c r="C436" s="68"/>
      <c r="D436" s="68"/>
      <c r="E436" s="68"/>
      <c r="F436" s="68"/>
      <c r="G436" s="68"/>
      <c r="H436" s="68"/>
      <c r="I436" s="68"/>
      <c r="J436" s="68"/>
    </row>
    <row r="437" spans="1:11" s="1" customFormat="1" ht="15" customHeight="1" x14ac:dyDescent="0.2">
      <c r="A437" s="5"/>
      <c r="B437" s="5"/>
      <c r="C437" s="5"/>
      <c r="D437" s="5"/>
      <c r="E437" s="70"/>
      <c r="F437" s="70"/>
      <c r="G437" s="70"/>
      <c r="H437" s="70"/>
      <c r="I437" s="70"/>
      <c r="J437" s="70"/>
    </row>
    <row r="438" spans="1:11" s="1" customFormat="1" ht="15" customHeight="1" x14ac:dyDescent="0.2">
      <c r="A438" s="5"/>
      <c r="B438" s="5"/>
      <c r="C438" s="5"/>
      <c r="D438" s="5"/>
      <c r="E438" s="6"/>
      <c r="F438" s="5"/>
      <c r="G438" s="5"/>
      <c r="H438" s="5"/>
      <c r="I438" s="5"/>
      <c r="J438" s="71"/>
    </row>
    <row r="439" spans="1:11" s="1" customFormat="1" ht="15" customHeight="1" x14ac:dyDescent="0.2">
      <c r="A439" s="5"/>
      <c r="B439" s="5"/>
      <c r="C439" s="5"/>
      <c r="D439" s="5"/>
      <c r="E439" s="6"/>
      <c r="F439" s="5"/>
      <c r="G439" s="5"/>
      <c r="H439" s="5"/>
      <c r="I439" s="5"/>
      <c r="J439" s="5"/>
    </row>
    <row r="440" spans="1:11" s="1" customFormat="1" ht="15" customHeight="1" x14ac:dyDescent="0.2">
      <c r="A440" s="5"/>
      <c r="B440" s="5"/>
      <c r="C440" s="5"/>
      <c r="D440" s="5"/>
      <c r="E440" s="6"/>
      <c r="F440" s="5"/>
      <c r="G440" s="5"/>
      <c r="H440" s="5"/>
      <c r="I440" s="5"/>
      <c r="J440" s="5"/>
    </row>
    <row r="441" spans="1:11" s="1" customFormat="1" ht="15" customHeight="1" x14ac:dyDescent="0.2">
      <c r="A441" s="5"/>
      <c r="B441" s="5"/>
      <c r="C441" s="5"/>
      <c r="D441" s="5"/>
      <c r="E441" s="6"/>
      <c r="F441" s="5"/>
      <c r="G441" s="5"/>
      <c r="H441" s="5"/>
      <c r="I441" s="5"/>
      <c r="J441" s="5"/>
    </row>
    <row r="442" spans="1:11" s="1" customFormat="1" ht="15" customHeight="1" x14ac:dyDescent="0.2">
      <c r="A442" s="5"/>
      <c r="B442" s="5"/>
      <c r="C442" s="5"/>
      <c r="D442" s="5"/>
      <c r="E442" s="6"/>
      <c r="F442" s="5"/>
      <c r="G442" s="5"/>
      <c r="H442" s="5"/>
      <c r="I442" s="5"/>
      <c r="J442" s="5"/>
    </row>
    <row r="443" spans="1:11" s="1" customFormat="1" ht="15" customHeight="1" x14ac:dyDescent="0.2">
      <c r="A443" s="5"/>
      <c r="B443" s="5"/>
      <c r="C443" s="5"/>
      <c r="D443" s="5"/>
      <c r="E443" s="6"/>
      <c r="F443" s="5"/>
      <c r="G443" s="5"/>
      <c r="H443" s="5"/>
      <c r="I443" s="5"/>
      <c r="J443" s="5"/>
    </row>
    <row r="444" spans="1:11" s="1" customFormat="1" ht="15" customHeight="1" x14ac:dyDescent="0.2">
      <c r="A444" s="5"/>
      <c r="B444" s="6"/>
      <c r="C444" s="6"/>
      <c r="D444" s="6"/>
      <c r="E444" s="6"/>
      <c r="F444" s="6"/>
      <c r="G444" s="6"/>
      <c r="H444" s="6"/>
      <c r="I444" s="6"/>
      <c r="J444" s="6"/>
    </row>
    <row r="445" spans="1:11" s="1" customFormat="1" ht="15" customHeight="1" x14ac:dyDescent="0.2">
      <c r="A445" s="5"/>
      <c r="B445" s="5"/>
      <c r="C445" s="5"/>
      <c r="D445" s="5"/>
      <c r="E445" s="6"/>
      <c r="F445" s="5"/>
      <c r="G445" s="5"/>
      <c r="H445" s="5"/>
      <c r="I445" s="5"/>
      <c r="J445" s="5"/>
    </row>
    <row r="446" spans="1:11" x14ac:dyDescent="0.3">
      <c r="A446" s="8"/>
      <c r="B446" s="7"/>
      <c r="C446" s="7"/>
      <c r="D446" s="7"/>
    </row>
    <row r="447" spans="1:11" ht="16.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</row>
  </sheetData>
  <mergeCells count="22">
    <mergeCell ref="J8:J9"/>
    <mergeCell ref="A2:J2"/>
    <mergeCell ref="A3:J3"/>
    <mergeCell ref="A4:J4"/>
    <mergeCell ref="A5:J5"/>
    <mergeCell ref="A6:J6"/>
    <mergeCell ref="A7:J7"/>
    <mergeCell ref="A8:A10"/>
    <mergeCell ref="B8:B10"/>
    <mergeCell ref="C8:C10"/>
    <mergeCell ref="D8:D10"/>
    <mergeCell ref="E8:I8"/>
    <mergeCell ref="C344:D344"/>
    <mergeCell ref="C372:D372"/>
    <mergeCell ref="C412:D412"/>
    <mergeCell ref="A432:D432"/>
    <mergeCell ref="C47:D47"/>
    <mergeCell ref="B54:D54"/>
    <mergeCell ref="C64:D64"/>
    <mergeCell ref="C107:D107"/>
    <mergeCell ref="B184:D184"/>
    <mergeCell ref="C274:D274"/>
  </mergeCells>
  <pageMargins left="0.31496062992125984" right="0.31496062992125984" top="0.19685039370078741" bottom="0.19685039370078741" header="0" footer="0"/>
  <pageSetup scale="82" fitToHeight="0" orientation="landscape" r:id="rId1"/>
  <headerFooter>
    <oddFooter>&amp;RPág.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8"/>
  <sheetViews>
    <sheetView showGridLines="0" topLeftCell="A419" zoomScale="130" zoomScaleNormal="130" workbookViewId="0">
      <selection activeCell="E432" sqref="E432"/>
    </sheetView>
  </sheetViews>
  <sheetFormatPr baseColWidth="10" defaultRowHeight="16.5" x14ac:dyDescent="0.3"/>
  <cols>
    <col min="1" max="1" width="5.85546875" style="4" customWidth="1"/>
    <col min="2" max="3" width="6.85546875" style="4" customWidth="1"/>
    <col min="4" max="4" width="46.5703125" style="4" customWidth="1"/>
    <col min="5" max="8" width="15.7109375" style="4" customWidth="1"/>
    <col min="9" max="9" width="13.5703125" style="4" customWidth="1"/>
    <col min="10" max="10" width="18" style="4" customWidth="1"/>
    <col min="11" max="16384" width="11.42578125" style="2"/>
  </cols>
  <sheetData>
    <row r="1" spans="1:13" x14ac:dyDescent="0.3">
      <c r="J1" s="81"/>
    </row>
    <row r="2" spans="1:13" x14ac:dyDescent="0.3">
      <c r="A2" s="98" t="s">
        <v>333</v>
      </c>
      <c r="B2" s="98"/>
      <c r="C2" s="98"/>
      <c r="D2" s="98"/>
      <c r="E2" s="98"/>
      <c r="F2" s="98"/>
      <c r="G2" s="98"/>
      <c r="H2" s="98"/>
      <c r="I2" s="98"/>
      <c r="J2" s="98"/>
    </row>
    <row r="3" spans="1:13" x14ac:dyDescent="0.3">
      <c r="A3" s="99" t="s">
        <v>251</v>
      </c>
      <c r="B3" s="99"/>
      <c r="C3" s="99"/>
      <c r="D3" s="99"/>
      <c r="E3" s="99"/>
      <c r="F3" s="99"/>
      <c r="G3" s="99"/>
      <c r="H3" s="99"/>
      <c r="I3" s="99"/>
      <c r="J3" s="99"/>
    </row>
    <row r="4" spans="1:13" x14ac:dyDescent="0.3">
      <c r="A4" s="100" t="s">
        <v>297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3" x14ac:dyDescent="0.3">
      <c r="A5" s="100" t="s">
        <v>404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3" x14ac:dyDescent="0.3">
      <c r="A6" s="101" t="s">
        <v>409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3" x14ac:dyDescent="0.3">
      <c r="A7" s="107" t="s">
        <v>298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3" x14ac:dyDescent="0.3">
      <c r="A8" s="113" t="s">
        <v>299</v>
      </c>
      <c r="B8" s="113" t="s">
        <v>2</v>
      </c>
      <c r="C8" s="116" t="s">
        <v>300</v>
      </c>
      <c r="D8" s="119" t="s">
        <v>301</v>
      </c>
      <c r="E8" s="110" t="s">
        <v>302</v>
      </c>
      <c r="F8" s="111"/>
      <c r="G8" s="111"/>
      <c r="H8" s="111"/>
      <c r="I8" s="112"/>
      <c r="J8" s="108" t="s">
        <v>253</v>
      </c>
    </row>
    <row r="9" spans="1:13" ht="29.25" customHeight="1" x14ac:dyDescent="0.3">
      <c r="A9" s="114"/>
      <c r="B9" s="114"/>
      <c r="C9" s="117"/>
      <c r="D9" s="120"/>
      <c r="E9" s="29" t="s">
        <v>3</v>
      </c>
      <c r="F9" s="30" t="s">
        <v>255</v>
      </c>
      <c r="G9" s="29" t="s">
        <v>0</v>
      </c>
      <c r="H9" s="29" t="s">
        <v>1</v>
      </c>
      <c r="I9" s="41" t="s">
        <v>4</v>
      </c>
      <c r="J9" s="109"/>
    </row>
    <row r="10" spans="1:13" ht="15" customHeight="1" x14ac:dyDescent="0.3">
      <c r="A10" s="115"/>
      <c r="B10" s="115"/>
      <c r="C10" s="118"/>
      <c r="D10" s="121"/>
      <c r="E10" s="32" t="s">
        <v>54</v>
      </c>
      <c r="F10" s="32" t="s">
        <v>55</v>
      </c>
      <c r="G10" s="31" t="s">
        <v>56</v>
      </c>
      <c r="H10" s="32" t="s">
        <v>57</v>
      </c>
      <c r="I10" s="32" t="s">
        <v>58</v>
      </c>
      <c r="J10" s="42" t="s">
        <v>254</v>
      </c>
    </row>
    <row r="11" spans="1:13" ht="15" customHeight="1" x14ac:dyDescent="0.3">
      <c r="A11" s="45" t="s">
        <v>5</v>
      </c>
      <c r="B11" s="20"/>
      <c r="C11" s="20"/>
      <c r="D11" s="21"/>
      <c r="E11" s="13">
        <f>SUM(E12+E16+E21+E32+E37+E46+E50)</f>
        <v>1500</v>
      </c>
      <c r="F11" s="13">
        <f>SUM(F12+F16+F21+F32+F37+F46+F50)</f>
        <v>0</v>
      </c>
      <c r="G11" s="13">
        <f>E11+F11</f>
        <v>1500</v>
      </c>
      <c r="H11" s="13">
        <f>SUM(H12+H16+H21+H32+H37+H46+H50)</f>
        <v>1500</v>
      </c>
      <c r="I11" s="13">
        <f>SUM(I12+I16+I21+I32+I37+I46+I50)</f>
        <v>1500</v>
      </c>
      <c r="J11" s="13">
        <f>G11-H11</f>
        <v>0</v>
      </c>
      <c r="K11" s="88">
        <v>272710.57</v>
      </c>
      <c r="L11" s="92">
        <v>30571.69</v>
      </c>
    </row>
    <row r="12" spans="1:13" ht="12.75" customHeight="1" x14ac:dyDescent="0.3">
      <c r="A12" s="35"/>
      <c r="B12" s="46" t="s">
        <v>6</v>
      </c>
      <c r="C12" s="51"/>
      <c r="D12" s="48"/>
      <c r="E12" s="13">
        <f>SUM(E13)</f>
        <v>0</v>
      </c>
      <c r="F12" s="13">
        <f>SUM(F13)</f>
        <v>0</v>
      </c>
      <c r="G12" s="13">
        <f t="shared" ref="G12:G141" si="0">E12+F12</f>
        <v>0</v>
      </c>
      <c r="H12" s="13">
        <f t="shared" ref="H12:I12" si="1">SUM(H13)</f>
        <v>0</v>
      </c>
      <c r="I12" s="13">
        <f t="shared" si="1"/>
        <v>0</v>
      </c>
      <c r="J12" s="13">
        <f t="shared" ref="J12:J97" si="2">G12-H12</f>
        <v>0</v>
      </c>
      <c r="K12" s="88">
        <v>63579.519999999997</v>
      </c>
    </row>
    <row r="13" spans="1:13" ht="12.75" customHeight="1" x14ac:dyDescent="0.3">
      <c r="A13" s="35"/>
      <c r="B13" s="12"/>
      <c r="C13" s="53" t="s">
        <v>59</v>
      </c>
      <c r="D13" s="2"/>
      <c r="E13" s="13">
        <f>SUM(E14:E15)</f>
        <v>0</v>
      </c>
      <c r="F13" s="13">
        <f>SUM(F14:F15)</f>
        <v>0</v>
      </c>
      <c r="G13" s="13">
        <f t="shared" si="0"/>
        <v>0</v>
      </c>
      <c r="H13" s="13">
        <f t="shared" ref="H13:I13" si="3">SUM(H14:H15)</f>
        <v>0</v>
      </c>
      <c r="I13" s="13">
        <f t="shared" si="3"/>
        <v>0</v>
      </c>
      <c r="J13" s="13">
        <f t="shared" si="2"/>
        <v>0</v>
      </c>
      <c r="K13" s="88">
        <v>4656.1499999999996</v>
      </c>
    </row>
    <row r="14" spans="1:13" ht="12.75" customHeight="1" x14ac:dyDescent="0.3">
      <c r="A14" s="35"/>
      <c r="B14" s="12"/>
      <c r="C14" s="52"/>
      <c r="D14" s="10" t="s">
        <v>256</v>
      </c>
      <c r="E14" s="11">
        <v>0</v>
      </c>
      <c r="F14" s="11">
        <v>0</v>
      </c>
      <c r="G14" s="11">
        <f t="shared" si="0"/>
        <v>0</v>
      </c>
      <c r="H14" s="11">
        <v>0</v>
      </c>
      <c r="I14" s="11">
        <v>0</v>
      </c>
      <c r="J14" s="11">
        <f>G14-H14</f>
        <v>0</v>
      </c>
      <c r="K14" s="88">
        <v>32744.01</v>
      </c>
    </row>
    <row r="15" spans="1:13" ht="12.75" customHeight="1" x14ac:dyDescent="0.3">
      <c r="A15" s="35"/>
      <c r="B15" s="12"/>
      <c r="C15" s="12"/>
      <c r="D15" s="10" t="s">
        <v>225</v>
      </c>
      <c r="E15" s="11">
        <v>0</v>
      </c>
      <c r="F15" s="11">
        <v>0</v>
      </c>
      <c r="G15" s="11">
        <f t="shared" si="0"/>
        <v>0</v>
      </c>
      <c r="H15" s="11">
        <v>0</v>
      </c>
      <c r="I15" s="11">
        <v>0</v>
      </c>
      <c r="J15" s="11">
        <f t="shared" si="2"/>
        <v>0</v>
      </c>
      <c r="K15" s="88">
        <v>10982.46</v>
      </c>
      <c r="M15" s="88">
        <v>107749.65</v>
      </c>
    </row>
    <row r="16" spans="1:13" ht="12.75" customHeight="1" x14ac:dyDescent="0.3">
      <c r="A16" s="35"/>
      <c r="B16" s="46" t="s">
        <v>7</v>
      </c>
      <c r="C16" s="46"/>
      <c r="D16" s="47"/>
      <c r="E16" s="13">
        <f>E17+E18</f>
        <v>0</v>
      </c>
      <c r="F16" s="13">
        <f>F17+F18</f>
        <v>0</v>
      </c>
      <c r="G16" s="13">
        <f t="shared" si="0"/>
        <v>0</v>
      </c>
      <c r="H16" s="13">
        <f t="shared" ref="H16:I16" si="4">H17+H18</f>
        <v>0</v>
      </c>
      <c r="I16" s="13">
        <f t="shared" si="4"/>
        <v>0</v>
      </c>
      <c r="J16" s="13">
        <f t="shared" si="2"/>
        <v>0</v>
      </c>
      <c r="K16" s="88">
        <v>10045.94</v>
      </c>
      <c r="M16" s="88">
        <v>255928.8</v>
      </c>
    </row>
    <row r="17" spans="1:13" ht="12.75" customHeight="1" x14ac:dyDescent="0.3">
      <c r="A17" s="35"/>
      <c r="B17" s="12"/>
      <c r="C17" s="53" t="s">
        <v>60</v>
      </c>
      <c r="D17" s="80"/>
      <c r="E17" s="13">
        <v>0</v>
      </c>
      <c r="F17" s="13">
        <v>0</v>
      </c>
      <c r="G17" s="13">
        <f t="shared" si="0"/>
        <v>0</v>
      </c>
      <c r="H17" s="13">
        <v>0</v>
      </c>
      <c r="I17" s="13">
        <v>0</v>
      </c>
      <c r="J17" s="13">
        <f t="shared" si="2"/>
        <v>0</v>
      </c>
      <c r="K17" s="88">
        <v>19034</v>
      </c>
      <c r="M17" s="88">
        <v>191534.88</v>
      </c>
    </row>
    <row r="18" spans="1:13" ht="12.75" customHeight="1" x14ac:dyDescent="0.3">
      <c r="A18" s="35"/>
      <c r="B18" s="12"/>
      <c r="C18" s="54" t="s">
        <v>61</v>
      </c>
      <c r="D18" s="80"/>
      <c r="E18" s="13">
        <f>SUM(E19)</f>
        <v>0</v>
      </c>
      <c r="F18" s="13">
        <f>SUM(F19)</f>
        <v>0</v>
      </c>
      <c r="G18" s="13">
        <f t="shared" si="0"/>
        <v>0</v>
      </c>
      <c r="H18" s="13">
        <f>SUM(H19)</f>
        <v>0</v>
      </c>
      <c r="I18" s="13">
        <f>SUM(I19)</f>
        <v>0</v>
      </c>
      <c r="J18" s="13">
        <f t="shared" si="2"/>
        <v>0</v>
      </c>
      <c r="K18" s="88">
        <v>4884.8900000000003</v>
      </c>
      <c r="M18" s="89">
        <f>SUM(M15:M17)</f>
        <v>555213.32999999996</v>
      </c>
    </row>
    <row r="19" spans="1:13" ht="12.75" customHeight="1" x14ac:dyDescent="0.3">
      <c r="A19" s="35"/>
      <c r="B19" s="12"/>
      <c r="C19" s="12"/>
      <c r="D19" s="10" t="s">
        <v>374</v>
      </c>
      <c r="E19" s="11">
        <v>0</v>
      </c>
      <c r="F19" s="11">
        <v>0</v>
      </c>
      <c r="G19" s="11">
        <f t="shared" si="0"/>
        <v>0</v>
      </c>
      <c r="H19" s="11">
        <v>0</v>
      </c>
      <c r="I19" s="11">
        <v>0</v>
      </c>
      <c r="J19" s="11">
        <f t="shared" si="2"/>
        <v>0</v>
      </c>
      <c r="K19" s="88">
        <v>102864.51</v>
      </c>
      <c r="M19" s="88"/>
    </row>
    <row r="20" spans="1:13" ht="12.75" customHeight="1" x14ac:dyDescent="0.3">
      <c r="A20" s="35"/>
      <c r="B20" s="12"/>
      <c r="C20" s="54" t="s">
        <v>62</v>
      </c>
      <c r="D20" s="80"/>
      <c r="E20" s="11">
        <v>0</v>
      </c>
      <c r="F20" s="11">
        <v>0</v>
      </c>
      <c r="G20" s="13">
        <f t="shared" si="0"/>
        <v>0</v>
      </c>
      <c r="H20" s="13">
        <v>0</v>
      </c>
      <c r="I20" s="13">
        <v>0</v>
      </c>
      <c r="J20" s="13">
        <f t="shared" si="2"/>
        <v>0</v>
      </c>
      <c r="K20" s="88">
        <v>16619.32</v>
      </c>
    </row>
    <row r="21" spans="1:13" ht="12.75" customHeight="1" x14ac:dyDescent="0.3">
      <c r="A21" s="35"/>
      <c r="B21" s="46" t="s">
        <v>8</v>
      </c>
      <c r="C21" s="46"/>
      <c r="D21" s="47"/>
      <c r="E21" s="13">
        <f>+E22+E23+E28+E29</f>
        <v>0</v>
      </c>
      <c r="F21" s="13">
        <f>+F22+F23+F28+F29</f>
        <v>0</v>
      </c>
      <c r="G21" s="13">
        <f t="shared" si="0"/>
        <v>0</v>
      </c>
      <c r="H21" s="13">
        <f t="shared" ref="H21:I21" si="5">+H22+H23+H28+H29</f>
        <v>0</v>
      </c>
      <c r="I21" s="13">
        <f t="shared" si="5"/>
        <v>0</v>
      </c>
      <c r="J21" s="13">
        <f t="shared" si="2"/>
        <v>0</v>
      </c>
      <c r="K21" s="88">
        <v>37286.67</v>
      </c>
    </row>
    <row r="22" spans="1:13" ht="12.75" customHeight="1" x14ac:dyDescent="0.3">
      <c r="A22" s="35"/>
      <c r="B22" s="12"/>
      <c r="C22" s="54" t="s">
        <v>63</v>
      </c>
      <c r="D22" s="80"/>
      <c r="E22" s="13">
        <v>0</v>
      </c>
      <c r="F22" s="13">
        <v>0</v>
      </c>
      <c r="G22" s="13">
        <f t="shared" si="0"/>
        <v>0</v>
      </c>
      <c r="H22" s="13">
        <v>0</v>
      </c>
      <c r="I22" s="13">
        <v>0</v>
      </c>
      <c r="J22" s="13">
        <f t="shared" si="2"/>
        <v>0</v>
      </c>
      <c r="K22" s="88">
        <v>32400</v>
      </c>
    </row>
    <row r="23" spans="1:13" ht="12.75" customHeight="1" x14ac:dyDescent="0.3">
      <c r="A23" s="35"/>
      <c r="B23" s="12"/>
      <c r="C23" s="54" t="s">
        <v>64</v>
      </c>
      <c r="D23" s="80"/>
      <c r="E23" s="13">
        <f>SUM(E24:E27)</f>
        <v>0</v>
      </c>
      <c r="F23" s="13">
        <f>SUM(F24:F27)</f>
        <v>0</v>
      </c>
      <c r="G23" s="13">
        <f t="shared" si="0"/>
        <v>0</v>
      </c>
      <c r="H23" s="13">
        <f>SUM(H24:H27)</f>
        <v>0</v>
      </c>
      <c r="I23" s="13">
        <f>SUM(I24:I27)</f>
        <v>0</v>
      </c>
      <c r="J23" s="13">
        <f t="shared" si="2"/>
        <v>0</v>
      </c>
      <c r="K23" s="88">
        <v>16901.8</v>
      </c>
    </row>
    <row r="24" spans="1:13" ht="12.75" customHeight="1" x14ac:dyDescent="0.3">
      <c r="A24" s="35"/>
      <c r="B24" s="12"/>
      <c r="C24" s="12"/>
      <c r="D24" s="10" t="s">
        <v>257</v>
      </c>
      <c r="E24" s="11">
        <v>0</v>
      </c>
      <c r="F24" s="11">
        <v>0</v>
      </c>
      <c r="G24" s="11">
        <f t="shared" si="0"/>
        <v>0</v>
      </c>
      <c r="H24" s="11">
        <v>0</v>
      </c>
      <c r="I24" s="11">
        <v>0</v>
      </c>
      <c r="J24" s="11">
        <f t="shared" si="2"/>
        <v>0</v>
      </c>
      <c r="K24" s="88">
        <v>3610.06</v>
      </c>
      <c r="L24" s="2" t="s">
        <v>411</v>
      </c>
      <c r="M24" s="89">
        <f>K33-M18</f>
        <v>124600.17000000039</v>
      </c>
    </row>
    <row r="25" spans="1:13" ht="12.75" customHeight="1" x14ac:dyDescent="0.3">
      <c r="A25" s="35"/>
      <c r="B25" s="12"/>
      <c r="C25" s="12"/>
      <c r="D25" s="10" t="s">
        <v>258</v>
      </c>
      <c r="E25" s="11">
        <v>0</v>
      </c>
      <c r="F25" s="11">
        <v>0</v>
      </c>
      <c r="G25" s="11">
        <f t="shared" si="0"/>
        <v>0</v>
      </c>
      <c r="H25" s="11">
        <v>0</v>
      </c>
      <c r="I25" s="11">
        <v>0</v>
      </c>
      <c r="J25" s="11">
        <f t="shared" si="2"/>
        <v>0</v>
      </c>
      <c r="K25" s="88">
        <v>6265</v>
      </c>
    </row>
    <row r="26" spans="1:13" ht="12.75" customHeight="1" x14ac:dyDescent="0.3">
      <c r="A26" s="35"/>
      <c r="B26" s="12"/>
      <c r="C26" s="12"/>
      <c r="D26" s="10" t="s">
        <v>259</v>
      </c>
      <c r="E26" s="11">
        <v>0</v>
      </c>
      <c r="F26" s="11">
        <v>0</v>
      </c>
      <c r="G26" s="11">
        <f t="shared" si="0"/>
        <v>0</v>
      </c>
      <c r="H26" s="11">
        <v>0</v>
      </c>
      <c r="I26" s="11">
        <v>0</v>
      </c>
      <c r="J26" s="11">
        <f t="shared" si="2"/>
        <v>0</v>
      </c>
      <c r="K26" s="88">
        <v>4826.24</v>
      </c>
    </row>
    <row r="27" spans="1:13" ht="12.75" customHeight="1" x14ac:dyDescent="0.3">
      <c r="A27" s="35"/>
      <c r="B27" s="12"/>
      <c r="C27" s="12"/>
      <c r="D27" s="10" t="s">
        <v>260</v>
      </c>
      <c r="E27" s="11">
        <v>0</v>
      </c>
      <c r="F27" s="11">
        <v>0</v>
      </c>
      <c r="G27" s="11">
        <f t="shared" si="0"/>
        <v>0</v>
      </c>
      <c r="H27" s="11">
        <v>0</v>
      </c>
      <c r="I27" s="11">
        <v>0</v>
      </c>
      <c r="J27" s="11">
        <f>G27-H27</f>
        <v>0</v>
      </c>
      <c r="K27" s="88">
        <v>2282.52</v>
      </c>
    </row>
    <row r="28" spans="1:13" ht="12.75" customHeight="1" x14ac:dyDescent="0.3">
      <c r="A28" s="35"/>
      <c r="B28" s="12"/>
      <c r="C28" s="54" t="s">
        <v>65</v>
      </c>
      <c r="D28" s="80"/>
      <c r="E28" s="13">
        <v>0</v>
      </c>
      <c r="F28" s="13">
        <v>0</v>
      </c>
      <c r="G28" s="13">
        <f t="shared" si="0"/>
        <v>0</v>
      </c>
      <c r="H28" s="13">
        <v>0</v>
      </c>
      <c r="I28" s="13">
        <v>0</v>
      </c>
      <c r="J28" s="13">
        <f t="shared" si="2"/>
        <v>0</v>
      </c>
      <c r="K28" s="88">
        <v>3557</v>
      </c>
    </row>
    <row r="29" spans="1:13" ht="12.75" customHeight="1" x14ac:dyDescent="0.3">
      <c r="A29" s="35"/>
      <c r="B29" s="12"/>
      <c r="C29" s="54" t="s">
        <v>66</v>
      </c>
      <c r="D29" s="80"/>
      <c r="E29" s="13">
        <f>SUM(E30:E31)</f>
        <v>0</v>
      </c>
      <c r="F29" s="13">
        <f>SUM(F30:F31)</f>
        <v>0</v>
      </c>
      <c r="G29" s="13">
        <f t="shared" si="0"/>
        <v>0</v>
      </c>
      <c r="H29" s="13">
        <f>SUM(H30:H31)</f>
        <v>0</v>
      </c>
      <c r="I29" s="13">
        <f>SUM(I30:I31)</f>
        <v>0</v>
      </c>
      <c r="J29" s="13">
        <f t="shared" si="2"/>
        <v>0</v>
      </c>
      <c r="K29" s="88">
        <v>3425.04</v>
      </c>
    </row>
    <row r="30" spans="1:13" ht="12.75" customHeight="1" x14ac:dyDescent="0.3">
      <c r="A30" s="35"/>
      <c r="B30" s="12"/>
      <c r="C30" s="12"/>
      <c r="D30" s="10" t="s">
        <v>305</v>
      </c>
      <c r="E30" s="11">
        <v>0</v>
      </c>
      <c r="F30" s="11">
        <v>0</v>
      </c>
      <c r="G30" s="11">
        <f t="shared" si="0"/>
        <v>0</v>
      </c>
      <c r="H30" s="11">
        <v>0</v>
      </c>
      <c r="I30" s="11">
        <v>0</v>
      </c>
      <c r="J30" s="11">
        <f t="shared" si="2"/>
        <v>0</v>
      </c>
      <c r="K30" s="88">
        <v>21980.39</v>
      </c>
    </row>
    <row r="31" spans="1:13" ht="12.75" customHeight="1" x14ac:dyDescent="0.3">
      <c r="A31" s="35"/>
      <c r="B31" s="12"/>
      <c r="C31" s="12"/>
      <c r="D31" s="10" t="s">
        <v>306</v>
      </c>
      <c r="E31" s="11">
        <v>0</v>
      </c>
      <c r="F31" s="11">
        <v>0</v>
      </c>
      <c r="G31" s="11">
        <f t="shared" si="0"/>
        <v>0</v>
      </c>
      <c r="H31" s="11">
        <v>0</v>
      </c>
      <c r="I31" s="11">
        <v>0</v>
      </c>
      <c r="J31" s="11">
        <f t="shared" si="2"/>
        <v>0</v>
      </c>
      <c r="K31" s="88">
        <v>7338</v>
      </c>
    </row>
    <row r="32" spans="1:13" ht="12.75" customHeight="1" x14ac:dyDescent="0.3">
      <c r="A32" s="35"/>
      <c r="B32" s="46" t="s">
        <v>9</v>
      </c>
      <c r="C32" s="46"/>
      <c r="D32" s="47"/>
      <c r="E32" s="13">
        <f>E33+E35+E36</f>
        <v>0</v>
      </c>
      <c r="F32" s="13">
        <f>F33+F35+F36</f>
        <v>0</v>
      </c>
      <c r="G32" s="13">
        <f t="shared" si="0"/>
        <v>0</v>
      </c>
      <c r="H32" s="13">
        <f>H33+H35+H36</f>
        <v>0</v>
      </c>
      <c r="I32" s="13">
        <f>I33+I35+I36</f>
        <v>0</v>
      </c>
      <c r="J32" s="13">
        <f t="shared" si="2"/>
        <v>0</v>
      </c>
      <c r="K32" s="88">
        <v>1819.41</v>
      </c>
    </row>
    <row r="33" spans="1:11" ht="12.75" customHeight="1" x14ac:dyDescent="0.3">
      <c r="A33" s="35"/>
      <c r="B33" s="12"/>
      <c r="C33" s="54" t="s">
        <v>67</v>
      </c>
      <c r="D33" s="80"/>
      <c r="E33" s="13">
        <f>+E34</f>
        <v>0</v>
      </c>
      <c r="F33" s="13">
        <f>+F34</f>
        <v>0</v>
      </c>
      <c r="G33" s="13">
        <f t="shared" si="0"/>
        <v>0</v>
      </c>
      <c r="H33" s="13">
        <f t="shared" ref="H33:I33" si="6">+H34</f>
        <v>0</v>
      </c>
      <c r="I33" s="13">
        <f t="shared" si="6"/>
        <v>0</v>
      </c>
      <c r="J33" s="13">
        <f t="shared" si="2"/>
        <v>0</v>
      </c>
      <c r="K33" s="89">
        <f>SUM(K11:K32)</f>
        <v>679813.50000000035</v>
      </c>
    </row>
    <row r="34" spans="1:11" ht="12.75" customHeight="1" x14ac:dyDescent="0.3">
      <c r="A34" s="35"/>
      <c r="B34" s="12"/>
      <c r="C34" s="12"/>
      <c r="D34" s="10" t="s">
        <v>334</v>
      </c>
      <c r="E34" s="11">
        <v>0</v>
      </c>
      <c r="F34" s="11">
        <v>0</v>
      </c>
      <c r="G34" s="11">
        <f t="shared" si="0"/>
        <v>0</v>
      </c>
      <c r="H34" s="11">
        <v>0</v>
      </c>
      <c r="I34" s="11">
        <v>0</v>
      </c>
      <c r="J34" s="11">
        <f t="shared" si="2"/>
        <v>0</v>
      </c>
    </row>
    <row r="35" spans="1:11" ht="12.75" customHeight="1" x14ac:dyDescent="0.3">
      <c r="A35" s="35"/>
      <c r="B35" s="12"/>
      <c r="C35" s="54" t="s">
        <v>68</v>
      </c>
      <c r="D35" s="80"/>
      <c r="E35" s="11">
        <v>0</v>
      </c>
      <c r="F35" s="11">
        <v>0</v>
      </c>
      <c r="G35" s="13">
        <f t="shared" si="0"/>
        <v>0</v>
      </c>
      <c r="H35" s="13">
        <v>0</v>
      </c>
      <c r="I35" s="13">
        <v>0</v>
      </c>
      <c r="J35" s="13">
        <f t="shared" si="2"/>
        <v>0</v>
      </c>
    </row>
    <row r="36" spans="1:11" ht="12.75" customHeight="1" x14ac:dyDescent="0.3">
      <c r="A36" s="35"/>
      <c r="B36" s="12"/>
      <c r="C36" s="54" t="s">
        <v>69</v>
      </c>
      <c r="D36" s="80"/>
      <c r="E36" s="13">
        <v>0</v>
      </c>
      <c r="F36" s="13">
        <v>0</v>
      </c>
      <c r="G36" s="13">
        <f t="shared" si="0"/>
        <v>0</v>
      </c>
      <c r="H36" s="13">
        <v>0</v>
      </c>
      <c r="I36" s="13">
        <v>0</v>
      </c>
      <c r="J36" s="13">
        <f t="shared" si="2"/>
        <v>0</v>
      </c>
    </row>
    <row r="37" spans="1:11" ht="12.75" customHeight="1" x14ac:dyDescent="0.3">
      <c r="A37" s="35"/>
      <c r="B37" s="46" t="s">
        <v>10</v>
      </c>
      <c r="C37" s="46"/>
      <c r="D37" s="47"/>
      <c r="E37" s="13">
        <f>+E38+E39+E42+E43+E44</f>
        <v>1500</v>
      </c>
      <c r="F37" s="13">
        <f>+F38+F39+F42+F43+F44</f>
        <v>0</v>
      </c>
      <c r="G37" s="13">
        <f t="shared" si="0"/>
        <v>1500</v>
      </c>
      <c r="H37" s="13">
        <f>+H38+H39+H42+H43+H44</f>
        <v>1500</v>
      </c>
      <c r="I37" s="13">
        <f>+I38+I39+I42+I43+I44</f>
        <v>1500</v>
      </c>
      <c r="J37" s="13">
        <f t="shared" si="2"/>
        <v>0</v>
      </c>
    </row>
    <row r="38" spans="1:11" ht="12.75" customHeight="1" x14ac:dyDescent="0.3">
      <c r="A38" s="35"/>
      <c r="B38" s="12"/>
      <c r="C38" s="54" t="s">
        <v>70</v>
      </c>
      <c r="D38" s="80"/>
      <c r="E38" s="13">
        <v>0</v>
      </c>
      <c r="F38" s="13">
        <v>0</v>
      </c>
      <c r="G38" s="13">
        <f t="shared" si="0"/>
        <v>0</v>
      </c>
      <c r="H38" s="13">
        <v>0</v>
      </c>
      <c r="I38" s="13">
        <v>0</v>
      </c>
      <c r="J38" s="13">
        <f t="shared" si="2"/>
        <v>0</v>
      </c>
    </row>
    <row r="39" spans="1:11" ht="12.75" customHeight="1" x14ac:dyDescent="0.3">
      <c r="A39" s="35"/>
      <c r="B39" s="12"/>
      <c r="C39" s="54" t="s">
        <v>71</v>
      </c>
      <c r="D39" s="80"/>
      <c r="E39" s="13">
        <f>SUM(E40:E41)</f>
        <v>1500</v>
      </c>
      <c r="F39" s="13">
        <f>SUM(F40:F41)</f>
        <v>0</v>
      </c>
      <c r="G39" s="13">
        <f t="shared" si="0"/>
        <v>1500</v>
      </c>
      <c r="H39" s="13">
        <f>SUM(H40:H41)</f>
        <v>1500</v>
      </c>
      <c r="I39" s="13">
        <f>SUM(I40:I41)</f>
        <v>1500</v>
      </c>
      <c r="J39" s="13">
        <f t="shared" si="2"/>
        <v>0</v>
      </c>
    </row>
    <row r="40" spans="1:11" ht="12.75" customHeight="1" x14ac:dyDescent="0.3">
      <c r="A40" s="35"/>
      <c r="B40" s="12"/>
      <c r="C40" s="12"/>
      <c r="D40" s="10" t="s">
        <v>335</v>
      </c>
      <c r="E40" s="11">
        <v>1500</v>
      </c>
      <c r="F40" s="11">
        <v>0</v>
      </c>
      <c r="G40" s="11">
        <f t="shared" si="0"/>
        <v>1500</v>
      </c>
      <c r="H40" s="11">
        <v>1500</v>
      </c>
      <c r="I40" s="11">
        <v>1500</v>
      </c>
      <c r="J40" s="11">
        <f t="shared" si="2"/>
        <v>0</v>
      </c>
    </row>
    <row r="41" spans="1:11" ht="12.75" customHeight="1" x14ac:dyDescent="0.3">
      <c r="A41" s="35"/>
      <c r="B41" s="12"/>
      <c r="C41" s="12"/>
      <c r="D41" s="10" t="s">
        <v>294</v>
      </c>
      <c r="E41" s="11">
        <v>0</v>
      </c>
      <c r="F41" s="11">
        <v>0</v>
      </c>
      <c r="G41" s="11">
        <f t="shared" si="0"/>
        <v>0</v>
      </c>
      <c r="H41" s="11">
        <v>0</v>
      </c>
      <c r="I41" s="11">
        <v>0</v>
      </c>
      <c r="J41" s="11">
        <f t="shared" si="2"/>
        <v>0</v>
      </c>
    </row>
    <row r="42" spans="1:11" ht="12.75" customHeight="1" x14ac:dyDescent="0.3">
      <c r="A42" s="35"/>
      <c r="B42" s="12"/>
      <c r="C42" s="54" t="s">
        <v>72</v>
      </c>
      <c r="D42" s="80"/>
      <c r="E42" s="13">
        <v>0</v>
      </c>
      <c r="F42" s="13">
        <v>0</v>
      </c>
      <c r="G42" s="13">
        <f t="shared" si="0"/>
        <v>0</v>
      </c>
      <c r="H42" s="13">
        <v>0</v>
      </c>
      <c r="I42" s="13">
        <v>0</v>
      </c>
      <c r="J42" s="13">
        <f t="shared" si="2"/>
        <v>0</v>
      </c>
    </row>
    <row r="43" spans="1:11" ht="12.75" customHeight="1" x14ac:dyDescent="0.3">
      <c r="A43" s="35"/>
      <c r="B43" s="12"/>
      <c r="C43" s="54" t="s">
        <v>73</v>
      </c>
      <c r="D43" s="80"/>
      <c r="E43" s="13">
        <v>0</v>
      </c>
      <c r="F43" s="13">
        <v>0</v>
      </c>
      <c r="G43" s="13">
        <f t="shared" si="0"/>
        <v>0</v>
      </c>
      <c r="H43" s="13">
        <v>0</v>
      </c>
      <c r="I43" s="13">
        <v>0</v>
      </c>
      <c r="J43" s="13">
        <f t="shared" si="2"/>
        <v>0</v>
      </c>
    </row>
    <row r="44" spans="1:11" ht="12.75" customHeight="1" x14ac:dyDescent="0.3">
      <c r="A44" s="35"/>
      <c r="B44" s="12"/>
      <c r="C44" s="54" t="s">
        <v>74</v>
      </c>
      <c r="D44" s="80"/>
      <c r="E44" s="13">
        <f>SUM(E45:E45)</f>
        <v>0</v>
      </c>
      <c r="F44" s="13">
        <f>SUM(F45:F45)</f>
        <v>0</v>
      </c>
      <c r="G44" s="13">
        <f t="shared" si="0"/>
        <v>0</v>
      </c>
      <c r="H44" s="13">
        <f>SUM(H45:H45)</f>
        <v>0</v>
      </c>
      <c r="I44" s="13">
        <f>SUM(I45:I45)</f>
        <v>0</v>
      </c>
      <c r="J44" s="13">
        <f t="shared" si="2"/>
        <v>0</v>
      </c>
    </row>
    <row r="45" spans="1:11" ht="12.75" customHeight="1" x14ac:dyDescent="0.3">
      <c r="A45" s="35"/>
      <c r="B45" s="12"/>
      <c r="C45" s="12"/>
      <c r="D45" s="10" t="s">
        <v>281</v>
      </c>
      <c r="E45" s="11">
        <v>0</v>
      </c>
      <c r="F45" s="11">
        <v>0</v>
      </c>
      <c r="G45" s="11">
        <f t="shared" si="0"/>
        <v>0</v>
      </c>
      <c r="H45" s="11">
        <v>0</v>
      </c>
      <c r="I45" s="11">
        <v>0</v>
      </c>
      <c r="J45" s="11">
        <f t="shared" si="2"/>
        <v>0</v>
      </c>
    </row>
    <row r="46" spans="1:11" ht="12.75" customHeight="1" x14ac:dyDescent="0.3">
      <c r="A46" s="35"/>
      <c r="B46" s="46" t="s">
        <v>215</v>
      </c>
      <c r="C46" s="46"/>
      <c r="D46" s="47"/>
      <c r="E46" s="13">
        <f t="shared" ref="E46:F46" si="7">+E47</f>
        <v>0</v>
      </c>
      <c r="F46" s="13">
        <f t="shared" si="7"/>
        <v>0</v>
      </c>
      <c r="G46" s="13">
        <f t="shared" si="0"/>
        <v>0</v>
      </c>
      <c r="H46" s="13">
        <f>+H47</f>
        <v>0</v>
      </c>
      <c r="I46" s="13">
        <f>+I47</f>
        <v>0</v>
      </c>
      <c r="J46" s="13">
        <f t="shared" si="2"/>
        <v>0</v>
      </c>
    </row>
    <row r="47" spans="1:11" ht="26.25" customHeight="1" x14ac:dyDescent="0.3">
      <c r="A47" s="35"/>
      <c r="B47" s="12"/>
      <c r="C47" s="102" t="s">
        <v>216</v>
      </c>
      <c r="D47" s="103"/>
      <c r="E47" s="13">
        <f>+E48+E49</f>
        <v>0</v>
      </c>
      <c r="F47" s="13">
        <f t="shared" ref="F47:J47" si="8">+F48+F49</f>
        <v>0</v>
      </c>
      <c r="G47" s="13">
        <f t="shared" si="8"/>
        <v>0</v>
      </c>
      <c r="H47" s="13">
        <f t="shared" si="8"/>
        <v>0</v>
      </c>
      <c r="I47" s="13">
        <f t="shared" si="8"/>
        <v>0</v>
      </c>
      <c r="J47" s="13">
        <f t="shared" si="8"/>
        <v>0</v>
      </c>
    </row>
    <row r="48" spans="1:11" x14ac:dyDescent="0.3">
      <c r="A48" s="35"/>
      <c r="B48" s="12"/>
      <c r="C48" s="12"/>
      <c r="D48" s="10" t="s">
        <v>336</v>
      </c>
      <c r="E48" s="11">
        <v>0</v>
      </c>
      <c r="F48" s="11">
        <v>0</v>
      </c>
      <c r="G48" s="11">
        <f t="shared" si="0"/>
        <v>0</v>
      </c>
      <c r="H48" s="11">
        <v>0</v>
      </c>
      <c r="I48" s="11">
        <v>0</v>
      </c>
      <c r="J48" s="11">
        <f t="shared" si="2"/>
        <v>0</v>
      </c>
    </row>
    <row r="49" spans="1:10" ht="24" x14ac:dyDescent="0.3">
      <c r="A49" s="35"/>
      <c r="B49" s="12"/>
      <c r="C49" s="12"/>
      <c r="D49" s="10" t="s">
        <v>337</v>
      </c>
      <c r="E49" s="11">
        <v>0</v>
      </c>
      <c r="F49" s="11">
        <v>0</v>
      </c>
      <c r="G49" s="11">
        <f t="shared" si="0"/>
        <v>0</v>
      </c>
      <c r="H49" s="11">
        <v>0</v>
      </c>
      <c r="I49" s="11">
        <v>0</v>
      </c>
      <c r="J49" s="11">
        <f t="shared" si="2"/>
        <v>0</v>
      </c>
    </row>
    <row r="50" spans="1:10" ht="12.75" customHeight="1" x14ac:dyDescent="0.3">
      <c r="A50" s="35"/>
      <c r="B50" s="46" t="s">
        <v>11</v>
      </c>
      <c r="C50" s="46"/>
      <c r="D50" s="47"/>
      <c r="E50" s="13">
        <v>0</v>
      </c>
      <c r="F50" s="13">
        <v>0</v>
      </c>
      <c r="G50" s="13">
        <f t="shared" si="0"/>
        <v>0</v>
      </c>
      <c r="H50" s="13">
        <f t="shared" ref="H50:I50" si="9">SUM(H51:H52)</f>
        <v>0</v>
      </c>
      <c r="I50" s="13">
        <f t="shared" si="9"/>
        <v>0</v>
      </c>
      <c r="J50" s="13">
        <f t="shared" si="2"/>
        <v>0</v>
      </c>
    </row>
    <row r="51" spans="1:10" ht="12.75" customHeight="1" x14ac:dyDescent="0.3">
      <c r="A51" s="35"/>
      <c r="B51" s="12"/>
      <c r="C51" s="54" t="s">
        <v>75</v>
      </c>
      <c r="D51" s="80"/>
      <c r="E51" s="13">
        <v>0</v>
      </c>
      <c r="F51" s="13">
        <v>0</v>
      </c>
      <c r="G51" s="13">
        <f t="shared" si="0"/>
        <v>0</v>
      </c>
      <c r="H51" s="13">
        <v>0</v>
      </c>
      <c r="I51" s="13">
        <v>0</v>
      </c>
      <c r="J51" s="13">
        <f t="shared" si="2"/>
        <v>0</v>
      </c>
    </row>
    <row r="52" spans="1:10" ht="12.75" customHeight="1" x14ac:dyDescent="0.3">
      <c r="A52" s="35"/>
      <c r="B52" s="12"/>
      <c r="C52" s="54" t="s">
        <v>76</v>
      </c>
      <c r="D52" s="80"/>
      <c r="E52" s="13">
        <v>0</v>
      </c>
      <c r="F52" s="13">
        <v>0</v>
      </c>
      <c r="G52" s="13">
        <f t="shared" si="0"/>
        <v>0</v>
      </c>
      <c r="H52" s="13">
        <v>0</v>
      </c>
      <c r="I52" s="13">
        <v>0</v>
      </c>
      <c r="J52" s="13">
        <f t="shared" si="2"/>
        <v>0</v>
      </c>
    </row>
    <row r="53" spans="1:10" ht="12.75" customHeight="1" x14ac:dyDescent="0.3">
      <c r="A53" s="45" t="s">
        <v>12</v>
      </c>
      <c r="B53" s="46"/>
      <c r="C53" s="46"/>
      <c r="D53" s="47"/>
      <c r="E53" s="13">
        <f>SUM(E54+E73+E79+E111+E115+E101+E127+E133)</f>
        <v>483577.97000000003</v>
      </c>
      <c r="F53" s="13">
        <f>SUM(F54+F73+F79+F111+F115+F101+F127+F133)</f>
        <v>0</v>
      </c>
      <c r="G53" s="13">
        <f t="shared" si="0"/>
        <v>483577.97000000003</v>
      </c>
      <c r="H53" s="13">
        <f>SUM(H54+H73+H79+H111+H115+H101+H127+H133)</f>
        <v>191256.34</v>
      </c>
      <c r="I53" s="13">
        <f>SUM(I54+I73+I79+I111+I115+I101+I127+I133)</f>
        <v>191256.34</v>
      </c>
      <c r="J53" s="13">
        <f t="shared" si="2"/>
        <v>292321.63</v>
      </c>
    </row>
    <row r="54" spans="1:10" ht="26.25" customHeight="1" x14ac:dyDescent="0.3">
      <c r="A54" s="35"/>
      <c r="B54" s="104" t="s">
        <v>13</v>
      </c>
      <c r="C54" s="104"/>
      <c r="D54" s="105"/>
      <c r="E54" s="13">
        <f>+E55+E58+E62+E64+E66+E69+E71+E72</f>
        <v>162659.20000000001</v>
      </c>
      <c r="F54" s="13">
        <f>+F55+F58+F62+F64+F66+F69+F71+F72</f>
        <v>0</v>
      </c>
      <c r="G54" s="13">
        <f t="shared" si="0"/>
        <v>162659.20000000001</v>
      </c>
      <c r="H54" s="13">
        <f>+H55+H58+H62+H64+H66+H69+H71+H72</f>
        <v>65359.8</v>
      </c>
      <c r="I54" s="13">
        <f>+I55+I58+I62+I64+I66+I69+I71+I72</f>
        <v>65359.8</v>
      </c>
      <c r="J54" s="13">
        <f t="shared" si="2"/>
        <v>97299.400000000009</v>
      </c>
    </row>
    <row r="55" spans="1:10" ht="12.75" customHeight="1" x14ac:dyDescent="0.3">
      <c r="A55" s="35"/>
      <c r="B55" s="12"/>
      <c r="C55" s="54" t="s">
        <v>77</v>
      </c>
      <c r="D55" s="80"/>
      <c r="E55" s="13">
        <f>+E56+E57</f>
        <v>30000</v>
      </c>
      <c r="F55" s="13">
        <f>+F56+F57</f>
        <v>0</v>
      </c>
      <c r="G55" s="13">
        <f t="shared" si="0"/>
        <v>30000</v>
      </c>
      <c r="H55" s="13">
        <f>+H56+H57</f>
        <v>9852</v>
      </c>
      <c r="I55" s="13">
        <f>+I56+I57</f>
        <v>9852</v>
      </c>
      <c r="J55" s="13">
        <f t="shared" si="2"/>
        <v>20148</v>
      </c>
    </row>
    <row r="56" spans="1:10" ht="12.75" customHeight="1" x14ac:dyDescent="0.3">
      <c r="A56" s="35"/>
      <c r="B56" s="12"/>
      <c r="C56" s="12"/>
      <c r="D56" s="10" t="s">
        <v>338</v>
      </c>
      <c r="E56" s="11">
        <v>0</v>
      </c>
      <c r="F56" s="11">
        <v>0</v>
      </c>
      <c r="G56" s="11">
        <f>E56+F56</f>
        <v>0</v>
      </c>
      <c r="H56" s="11">
        <v>0</v>
      </c>
      <c r="I56" s="11">
        <v>0</v>
      </c>
      <c r="J56" s="11">
        <f>G56-H56</f>
        <v>0</v>
      </c>
    </row>
    <row r="57" spans="1:10" ht="12.75" customHeight="1" x14ac:dyDescent="0.3">
      <c r="A57" s="35"/>
      <c r="B57" s="12"/>
      <c r="C57" s="12"/>
      <c r="D57" s="10" t="s">
        <v>339</v>
      </c>
      <c r="E57" s="11">
        <v>30000</v>
      </c>
      <c r="F57" s="11">
        <v>0</v>
      </c>
      <c r="G57" s="11">
        <f>E57+F57</f>
        <v>30000</v>
      </c>
      <c r="H57" s="11">
        <v>9852</v>
      </c>
      <c r="I57" s="11">
        <v>9852</v>
      </c>
      <c r="J57" s="11">
        <f>G57-H57</f>
        <v>20148</v>
      </c>
    </row>
    <row r="58" spans="1:10" ht="12.75" customHeight="1" x14ac:dyDescent="0.3">
      <c r="A58" s="35"/>
      <c r="B58" s="12"/>
      <c r="C58" s="54" t="s">
        <v>78</v>
      </c>
      <c r="D58" s="80"/>
      <c r="E58" s="13">
        <f>SUM(E59:E61)</f>
        <v>104384</v>
      </c>
      <c r="F58" s="13">
        <f>SUM(F59:F61)</f>
        <v>0</v>
      </c>
      <c r="G58" s="13">
        <f t="shared" si="0"/>
        <v>104384</v>
      </c>
      <c r="H58" s="13">
        <f>SUM(H59:H61)</f>
        <v>46539</v>
      </c>
      <c r="I58" s="13">
        <f>SUM(I59:I61)</f>
        <v>46539</v>
      </c>
      <c r="J58" s="13">
        <f t="shared" si="2"/>
        <v>57845</v>
      </c>
    </row>
    <row r="59" spans="1:10" ht="12.75" customHeight="1" x14ac:dyDescent="0.3">
      <c r="A59" s="35"/>
      <c r="B59" s="12"/>
      <c r="C59" s="12"/>
      <c r="D59" s="10" t="s">
        <v>340</v>
      </c>
      <c r="E59" s="11">
        <v>90000</v>
      </c>
      <c r="F59" s="11">
        <v>0</v>
      </c>
      <c r="G59" s="11">
        <f t="shared" si="0"/>
        <v>90000</v>
      </c>
      <c r="H59" s="11">
        <v>42943</v>
      </c>
      <c r="I59" s="11">
        <v>42943</v>
      </c>
      <c r="J59" s="11">
        <f>G59-H59</f>
        <v>47057</v>
      </c>
    </row>
    <row r="60" spans="1:10" ht="12.75" customHeight="1" x14ac:dyDescent="0.3">
      <c r="A60" s="35"/>
      <c r="B60" s="12"/>
      <c r="C60" s="12"/>
      <c r="D60" s="10" t="s">
        <v>261</v>
      </c>
      <c r="E60" s="11">
        <v>0</v>
      </c>
      <c r="F60" s="11">
        <v>0</v>
      </c>
      <c r="G60" s="11">
        <f t="shared" si="0"/>
        <v>0</v>
      </c>
      <c r="H60" s="11">
        <v>0</v>
      </c>
      <c r="I60" s="11">
        <v>0</v>
      </c>
      <c r="J60" s="11">
        <f t="shared" si="2"/>
        <v>0</v>
      </c>
    </row>
    <row r="61" spans="1:10" ht="12.75" customHeight="1" x14ac:dyDescent="0.3">
      <c r="A61" s="35"/>
      <c r="B61" s="12"/>
      <c r="C61" s="12"/>
      <c r="D61" s="10" t="s">
        <v>226</v>
      </c>
      <c r="E61" s="11">
        <v>14384</v>
      </c>
      <c r="F61" s="11">
        <v>0</v>
      </c>
      <c r="G61" s="11">
        <f t="shared" si="0"/>
        <v>14384</v>
      </c>
      <c r="H61" s="11">
        <v>3596</v>
      </c>
      <c r="I61" s="11">
        <v>3596</v>
      </c>
      <c r="J61" s="11">
        <f t="shared" si="2"/>
        <v>10788</v>
      </c>
    </row>
    <row r="62" spans="1:10" ht="12.75" customHeight="1" x14ac:dyDescent="0.3">
      <c r="A62" s="35"/>
      <c r="B62" s="12"/>
      <c r="C62" s="54" t="s">
        <v>79</v>
      </c>
      <c r="D62" s="80"/>
      <c r="E62" s="13">
        <f>SUM(E63)</f>
        <v>0</v>
      </c>
      <c r="F62" s="13">
        <f>SUM(F63)</f>
        <v>0</v>
      </c>
      <c r="G62" s="13">
        <f>SUM(G63)</f>
        <v>0</v>
      </c>
      <c r="H62" s="13">
        <f>SUM(H63)</f>
        <v>0</v>
      </c>
      <c r="I62" s="13">
        <f>SUM(I63)</f>
        <v>0</v>
      </c>
      <c r="J62" s="13">
        <f t="shared" si="2"/>
        <v>0</v>
      </c>
    </row>
    <row r="63" spans="1:10" ht="12.75" customHeight="1" x14ac:dyDescent="0.3">
      <c r="A63" s="35"/>
      <c r="B63" s="12"/>
      <c r="C63" s="54"/>
      <c r="D63" s="10" t="s">
        <v>307</v>
      </c>
      <c r="E63" s="11">
        <v>0</v>
      </c>
      <c r="F63" s="11">
        <v>0</v>
      </c>
      <c r="G63" s="11">
        <f t="shared" si="0"/>
        <v>0</v>
      </c>
      <c r="H63" s="11">
        <v>0</v>
      </c>
      <c r="I63" s="11">
        <v>0</v>
      </c>
      <c r="J63" s="11">
        <f t="shared" si="2"/>
        <v>0</v>
      </c>
    </row>
    <row r="64" spans="1:10" ht="24.75" customHeight="1" x14ac:dyDescent="0.3">
      <c r="A64" s="35"/>
      <c r="B64" s="12"/>
      <c r="C64" s="102" t="s">
        <v>80</v>
      </c>
      <c r="D64" s="103"/>
      <c r="E64" s="13">
        <f>+E65</f>
        <v>22800</v>
      </c>
      <c r="F64" s="13">
        <f t="shared" ref="F64" si="10">+F65</f>
        <v>0</v>
      </c>
      <c r="G64" s="13">
        <f t="shared" si="0"/>
        <v>22800</v>
      </c>
      <c r="H64" s="13">
        <f>+H65</f>
        <v>7600</v>
      </c>
      <c r="I64" s="13">
        <f t="shared" ref="I64" si="11">+I65</f>
        <v>7600</v>
      </c>
      <c r="J64" s="13">
        <f t="shared" si="2"/>
        <v>15200</v>
      </c>
    </row>
    <row r="65" spans="1:10" x14ac:dyDescent="0.3">
      <c r="A65" s="35"/>
      <c r="B65" s="12"/>
      <c r="C65" s="12"/>
      <c r="D65" s="10" t="s">
        <v>341</v>
      </c>
      <c r="E65" s="11">
        <v>22800</v>
      </c>
      <c r="F65" s="11">
        <v>0</v>
      </c>
      <c r="G65" s="11">
        <f>E65+F65</f>
        <v>22800</v>
      </c>
      <c r="H65" s="11">
        <v>7600</v>
      </c>
      <c r="I65" s="11">
        <v>7600</v>
      </c>
      <c r="J65" s="11">
        <f t="shared" si="2"/>
        <v>15200</v>
      </c>
    </row>
    <row r="66" spans="1:10" ht="12.75" customHeight="1" x14ac:dyDescent="0.3">
      <c r="A66" s="35"/>
      <c r="B66" s="12"/>
      <c r="C66" s="54" t="s">
        <v>81</v>
      </c>
      <c r="D66" s="80"/>
      <c r="E66" s="13">
        <f>E67+E68</f>
        <v>0</v>
      </c>
      <c r="F66" s="13">
        <f>F67+F68</f>
        <v>0</v>
      </c>
      <c r="G66" s="13">
        <f>E66+F66</f>
        <v>0</v>
      </c>
      <c r="H66" s="13">
        <f>H67+H68</f>
        <v>0</v>
      </c>
      <c r="I66" s="13">
        <f>+I67+I68</f>
        <v>0</v>
      </c>
      <c r="J66" s="13">
        <f t="shared" si="2"/>
        <v>0</v>
      </c>
    </row>
    <row r="67" spans="1:10" ht="12.75" customHeight="1" x14ac:dyDescent="0.3">
      <c r="A67" s="35"/>
      <c r="B67" s="12"/>
      <c r="C67" s="58"/>
      <c r="D67" s="10" t="s">
        <v>342</v>
      </c>
      <c r="E67" s="11">
        <v>0</v>
      </c>
      <c r="F67" s="11">
        <v>0</v>
      </c>
      <c r="G67" s="11">
        <f t="shared" si="0"/>
        <v>0</v>
      </c>
      <c r="H67" s="11">
        <v>0</v>
      </c>
      <c r="I67" s="11">
        <v>0</v>
      </c>
      <c r="J67" s="11">
        <f t="shared" si="2"/>
        <v>0</v>
      </c>
    </row>
    <row r="68" spans="1:10" ht="12.75" customHeight="1" x14ac:dyDescent="0.3">
      <c r="A68" s="35"/>
      <c r="B68" s="12"/>
      <c r="C68" s="58"/>
      <c r="D68" s="10" t="s">
        <v>343</v>
      </c>
      <c r="E68" s="11">
        <v>0</v>
      </c>
      <c r="F68" s="11">
        <v>0</v>
      </c>
      <c r="G68" s="11">
        <f t="shared" si="0"/>
        <v>0</v>
      </c>
      <c r="H68" s="11">
        <v>0</v>
      </c>
      <c r="I68" s="11">
        <v>0</v>
      </c>
      <c r="J68" s="11">
        <f t="shared" si="2"/>
        <v>0</v>
      </c>
    </row>
    <row r="69" spans="1:10" ht="12.75" customHeight="1" x14ac:dyDescent="0.3">
      <c r="A69" s="35"/>
      <c r="B69" s="12"/>
      <c r="C69" s="54" t="s">
        <v>82</v>
      </c>
      <c r="D69" s="80"/>
      <c r="E69" s="13">
        <f>+E70</f>
        <v>0</v>
      </c>
      <c r="F69" s="13">
        <f>+F70</f>
        <v>0</v>
      </c>
      <c r="G69" s="13">
        <f t="shared" si="0"/>
        <v>0</v>
      </c>
      <c r="H69" s="13">
        <f t="shared" ref="H69:I69" si="12">+H70</f>
        <v>0</v>
      </c>
      <c r="I69" s="13">
        <f t="shared" si="12"/>
        <v>0</v>
      </c>
      <c r="J69" s="13">
        <f t="shared" si="2"/>
        <v>0</v>
      </c>
    </row>
    <row r="70" spans="1:10" ht="12.75" customHeight="1" x14ac:dyDescent="0.3">
      <c r="A70" s="35"/>
      <c r="B70" s="12"/>
      <c r="C70" s="12"/>
      <c r="D70" s="10" t="s">
        <v>344</v>
      </c>
      <c r="E70" s="11">
        <v>0</v>
      </c>
      <c r="F70" s="11">
        <v>0</v>
      </c>
      <c r="G70" s="11">
        <f>E70+F70</f>
        <v>0</v>
      </c>
      <c r="H70" s="11">
        <v>0</v>
      </c>
      <c r="I70" s="11">
        <v>0</v>
      </c>
      <c r="J70" s="11">
        <f t="shared" si="2"/>
        <v>0</v>
      </c>
    </row>
    <row r="71" spans="1:10" ht="12.75" customHeight="1" x14ac:dyDescent="0.3">
      <c r="A71" s="35"/>
      <c r="B71" s="12"/>
      <c r="C71" s="54" t="s">
        <v>83</v>
      </c>
      <c r="D71" s="80"/>
      <c r="E71" s="13">
        <v>5475.2</v>
      </c>
      <c r="F71" s="13">
        <v>0</v>
      </c>
      <c r="G71" s="13">
        <f t="shared" si="0"/>
        <v>5475.2</v>
      </c>
      <c r="H71" s="13">
        <v>1368.8</v>
      </c>
      <c r="I71" s="13">
        <v>1368.8</v>
      </c>
      <c r="J71" s="13">
        <f t="shared" si="2"/>
        <v>4106.3999999999996</v>
      </c>
    </row>
    <row r="72" spans="1:10" ht="12.75" customHeight="1" x14ac:dyDescent="0.3">
      <c r="A72" s="35"/>
      <c r="B72" s="12"/>
      <c r="C72" s="54" t="s">
        <v>84</v>
      </c>
      <c r="D72" s="80"/>
      <c r="E72" s="13">
        <v>0</v>
      </c>
      <c r="F72" s="13">
        <v>0</v>
      </c>
      <c r="G72" s="13">
        <f t="shared" si="0"/>
        <v>0</v>
      </c>
      <c r="H72" s="13">
        <v>0</v>
      </c>
      <c r="I72" s="13">
        <v>0</v>
      </c>
      <c r="J72" s="13">
        <f t="shared" si="2"/>
        <v>0</v>
      </c>
    </row>
    <row r="73" spans="1:10" ht="12.75" customHeight="1" x14ac:dyDescent="0.3">
      <c r="A73" s="35"/>
      <c r="B73" s="46" t="s">
        <v>14</v>
      </c>
      <c r="C73" s="46"/>
      <c r="D73" s="47"/>
      <c r="E73" s="13">
        <f>+E74+E78</f>
        <v>50000</v>
      </c>
      <c r="F73" s="13">
        <f>+F74+F78</f>
        <v>0</v>
      </c>
      <c r="G73" s="13">
        <f t="shared" si="0"/>
        <v>50000</v>
      </c>
      <c r="H73" s="13">
        <f>+H74+H78</f>
        <v>17841.010000000002</v>
      </c>
      <c r="I73" s="13">
        <f>+I74+I78</f>
        <v>17841.010000000002</v>
      </c>
      <c r="J73" s="13">
        <f t="shared" si="2"/>
        <v>32158.989999999998</v>
      </c>
    </row>
    <row r="74" spans="1:10" ht="12.75" customHeight="1" x14ac:dyDescent="0.3">
      <c r="A74" s="35"/>
      <c r="B74" s="12"/>
      <c r="C74" s="54" t="s">
        <v>85</v>
      </c>
      <c r="D74" s="80"/>
      <c r="E74" s="13">
        <f t="shared" ref="E74:J74" si="13">SUM(E75:E77)</f>
        <v>50000</v>
      </c>
      <c r="F74" s="13">
        <f t="shared" si="13"/>
        <v>0</v>
      </c>
      <c r="G74" s="13">
        <f t="shared" si="13"/>
        <v>50000</v>
      </c>
      <c r="H74" s="13">
        <f t="shared" si="13"/>
        <v>17841.010000000002</v>
      </c>
      <c r="I74" s="13">
        <f t="shared" si="13"/>
        <v>17841.010000000002</v>
      </c>
      <c r="J74" s="13">
        <f t="shared" si="13"/>
        <v>32158.989999999998</v>
      </c>
    </row>
    <row r="75" spans="1:10" ht="12.75" customHeight="1" x14ac:dyDescent="0.3">
      <c r="A75" s="35"/>
      <c r="B75" s="12"/>
      <c r="C75" s="12"/>
      <c r="D75" s="10" t="s">
        <v>345</v>
      </c>
      <c r="E75" s="11">
        <v>0</v>
      </c>
      <c r="F75" s="11">
        <v>0</v>
      </c>
      <c r="G75" s="11">
        <f t="shared" si="0"/>
        <v>0</v>
      </c>
      <c r="H75" s="11">
        <v>0</v>
      </c>
      <c r="I75" s="11">
        <v>0</v>
      </c>
      <c r="J75" s="11">
        <f t="shared" ref="J75:J77" si="14">G75-H75</f>
        <v>0</v>
      </c>
    </row>
    <row r="76" spans="1:10" ht="12.75" customHeight="1" x14ac:dyDescent="0.3">
      <c r="A76" s="35"/>
      <c r="B76" s="12"/>
      <c r="C76" s="12"/>
      <c r="D76" s="10" t="s">
        <v>227</v>
      </c>
      <c r="E76" s="11">
        <v>50000</v>
      </c>
      <c r="F76" s="11">
        <v>0</v>
      </c>
      <c r="G76" s="11">
        <f t="shared" si="0"/>
        <v>50000</v>
      </c>
      <c r="H76" s="11">
        <v>17841.010000000002</v>
      </c>
      <c r="I76" s="11">
        <v>17841.010000000002</v>
      </c>
      <c r="J76" s="11">
        <f t="shared" si="14"/>
        <v>32158.989999999998</v>
      </c>
    </row>
    <row r="77" spans="1:10" ht="12.75" customHeight="1" x14ac:dyDescent="0.3">
      <c r="A77" s="35"/>
      <c r="B77" s="12"/>
      <c r="C77" s="12"/>
      <c r="D77" s="10" t="s">
        <v>262</v>
      </c>
      <c r="E77" s="11">
        <v>0</v>
      </c>
      <c r="F77" s="11">
        <v>0</v>
      </c>
      <c r="G77" s="11">
        <f t="shared" si="0"/>
        <v>0</v>
      </c>
      <c r="H77" s="11">
        <v>0</v>
      </c>
      <c r="I77" s="11">
        <v>0</v>
      </c>
      <c r="J77" s="11">
        <f t="shared" si="14"/>
        <v>0</v>
      </c>
    </row>
    <row r="78" spans="1:10" ht="12.75" customHeight="1" x14ac:dyDescent="0.3">
      <c r="A78" s="35"/>
      <c r="B78" s="12"/>
      <c r="C78" s="54" t="s">
        <v>86</v>
      </c>
      <c r="D78" s="80"/>
      <c r="E78" s="13">
        <v>0</v>
      </c>
      <c r="F78" s="13">
        <v>0</v>
      </c>
      <c r="G78" s="13">
        <f t="shared" si="0"/>
        <v>0</v>
      </c>
      <c r="H78" s="13">
        <v>0</v>
      </c>
      <c r="I78" s="13">
        <v>0</v>
      </c>
      <c r="J78" s="13">
        <f t="shared" si="2"/>
        <v>0</v>
      </c>
    </row>
    <row r="79" spans="1:10" ht="12.75" customHeight="1" x14ac:dyDescent="0.3">
      <c r="A79" s="35"/>
      <c r="B79" s="46" t="s">
        <v>15</v>
      </c>
      <c r="C79" s="46"/>
      <c r="D79" s="47"/>
      <c r="E79" s="13">
        <f>+E80+E83+E85+E86+E88+E89+E92+E95+E97</f>
        <v>7440</v>
      </c>
      <c r="F79" s="13">
        <f>+F80+F83+F85+F86+F88+F89+F92+F95+F97</f>
        <v>0</v>
      </c>
      <c r="G79" s="13">
        <f t="shared" si="0"/>
        <v>7440</v>
      </c>
      <c r="H79" s="13">
        <f>+H80+H83+H85+H86+H88+H89+H92+H95+H97</f>
        <v>1860</v>
      </c>
      <c r="I79" s="13">
        <f>+I80+I83+I85+I86+I88+I89+I92+I95+I97</f>
        <v>1860</v>
      </c>
      <c r="J79" s="13">
        <f t="shared" si="2"/>
        <v>5580</v>
      </c>
    </row>
    <row r="80" spans="1:10" ht="12.75" customHeight="1" x14ac:dyDescent="0.3">
      <c r="A80" s="35"/>
      <c r="B80" s="12"/>
      <c r="C80" s="54" t="s">
        <v>87</v>
      </c>
      <c r="D80" s="80"/>
      <c r="E80" s="13">
        <f>SUM(E81:E82)</f>
        <v>0</v>
      </c>
      <c r="F80" s="13">
        <f t="shared" ref="F80:I80" si="15">SUM(F81:F82)</f>
        <v>0</v>
      </c>
      <c r="G80" s="13">
        <f t="shared" si="15"/>
        <v>0</v>
      </c>
      <c r="H80" s="13">
        <f t="shared" si="15"/>
        <v>0</v>
      </c>
      <c r="I80" s="13">
        <f t="shared" si="15"/>
        <v>0</v>
      </c>
      <c r="J80" s="13">
        <f t="shared" si="2"/>
        <v>0</v>
      </c>
    </row>
    <row r="81" spans="1:10" ht="22.5" customHeight="1" x14ac:dyDescent="0.3">
      <c r="A81" s="35"/>
      <c r="B81" s="12"/>
      <c r="C81" s="54"/>
      <c r="D81" s="10" t="s">
        <v>346</v>
      </c>
      <c r="E81" s="11">
        <v>0</v>
      </c>
      <c r="F81" s="11">
        <v>0</v>
      </c>
      <c r="G81" s="11">
        <f t="shared" ref="G81:G82" si="16">E81+F81</f>
        <v>0</v>
      </c>
      <c r="H81" s="11">
        <v>0</v>
      </c>
      <c r="I81" s="11">
        <v>0</v>
      </c>
      <c r="J81" s="11">
        <f t="shared" si="2"/>
        <v>0</v>
      </c>
    </row>
    <row r="82" spans="1:10" ht="12.75" customHeight="1" x14ac:dyDescent="0.3">
      <c r="A82" s="35"/>
      <c r="B82" s="12"/>
      <c r="C82" s="54"/>
      <c r="D82" s="10" t="s">
        <v>347</v>
      </c>
      <c r="E82" s="11">
        <v>0</v>
      </c>
      <c r="F82" s="11">
        <v>0</v>
      </c>
      <c r="G82" s="11">
        <f t="shared" si="16"/>
        <v>0</v>
      </c>
      <c r="H82" s="11">
        <v>0</v>
      </c>
      <c r="I82" s="11">
        <v>0</v>
      </c>
      <c r="J82" s="11">
        <f t="shared" si="2"/>
        <v>0</v>
      </c>
    </row>
    <row r="83" spans="1:10" ht="12.75" customHeight="1" x14ac:dyDescent="0.3">
      <c r="A83" s="35"/>
      <c r="B83" s="12"/>
      <c r="C83" s="54" t="s">
        <v>88</v>
      </c>
      <c r="D83" s="80"/>
      <c r="E83" s="13">
        <f>SUM(E84)</f>
        <v>0</v>
      </c>
      <c r="F83" s="13">
        <f>SUM(F84)</f>
        <v>0</v>
      </c>
      <c r="G83" s="13">
        <f t="shared" si="0"/>
        <v>0</v>
      </c>
      <c r="H83" s="13">
        <f>SUM(H84)</f>
        <v>0</v>
      </c>
      <c r="I83" s="13">
        <f>SUM(I84)</f>
        <v>0</v>
      </c>
      <c r="J83" s="13">
        <f t="shared" si="2"/>
        <v>0</v>
      </c>
    </row>
    <row r="84" spans="1:10" ht="12.75" customHeight="1" x14ac:dyDescent="0.3">
      <c r="A84" s="35"/>
      <c r="B84" s="12"/>
      <c r="C84" s="12"/>
      <c r="D84" s="10" t="s">
        <v>88</v>
      </c>
      <c r="E84" s="11">
        <v>0</v>
      </c>
      <c r="F84" s="11">
        <v>0</v>
      </c>
      <c r="G84" s="11">
        <f t="shared" si="0"/>
        <v>0</v>
      </c>
      <c r="H84" s="11">
        <v>0</v>
      </c>
      <c r="I84" s="11">
        <v>0</v>
      </c>
      <c r="J84" s="11">
        <f t="shared" si="2"/>
        <v>0</v>
      </c>
    </row>
    <row r="85" spans="1:10" ht="12.75" customHeight="1" x14ac:dyDescent="0.3">
      <c r="A85" s="35"/>
      <c r="B85" s="12"/>
      <c r="C85" s="54" t="s">
        <v>89</v>
      </c>
      <c r="D85" s="80"/>
      <c r="E85" s="13">
        <v>0</v>
      </c>
      <c r="F85" s="13">
        <v>0</v>
      </c>
      <c r="G85" s="13">
        <f t="shared" si="0"/>
        <v>0</v>
      </c>
      <c r="H85" s="13">
        <v>0</v>
      </c>
      <c r="I85" s="13">
        <v>0</v>
      </c>
      <c r="J85" s="13">
        <f t="shared" si="2"/>
        <v>0</v>
      </c>
    </row>
    <row r="86" spans="1:10" ht="12.75" customHeight="1" x14ac:dyDescent="0.3">
      <c r="A86" s="35"/>
      <c r="B86" s="12"/>
      <c r="C86" s="54" t="s">
        <v>90</v>
      </c>
      <c r="D86" s="80"/>
      <c r="E86" s="13">
        <f>+E87</f>
        <v>0</v>
      </c>
      <c r="F86" s="13">
        <f>+F87</f>
        <v>0</v>
      </c>
      <c r="G86" s="13">
        <f t="shared" si="0"/>
        <v>0</v>
      </c>
      <c r="H86" s="13">
        <f>+H87</f>
        <v>0</v>
      </c>
      <c r="I86" s="13">
        <f>I87</f>
        <v>0</v>
      </c>
      <c r="J86" s="13">
        <f t="shared" si="2"/>
        <v>0</v>
      </c>
    </row>
    <row r="87" spans="1:10" ht="12.75" customHeight="1" x14ac:dyDescent="0.3">
      <c r="A87" s="35"/>
      <c r="B87" s="12"/>
      <c r="C87" s="58"/>
      <c r="D87" s="10" t="s">
        <v>90</v>
      </c>
      <c r="E87" s="11">
        <v>0</v>
      </c>
      <c r="F87" s="11">
        <v>0</v>
      </c>
      <c r="G87" s="11">
        <f t="shared" si="0"/>
        <v>0</v>
      </c>
      <c r="H87" s="11">
        <v>0</v>
      </c>
      <c r="I87" s="11">
        <v>0</v>
      </c>
      <c r="J87" s="11">
        <f>G87-H87</f>
        <v>0</v>
      </c>
    </row>
    <row r="88" spans="1:10" ht="12.75" customHeight="1" x14ac:dyDescent="0.3">
      <c r="A88" s="35"/>
      <c r="B88" s="12"/>
      <c r="C88" s="54" t="s">
        <v>91</v>
      </c>
      <c r="D88" s="80"/>
      <c r="E88" s="13">
        <v>0</v>
      </c>
      <c r="F88" s="13">
        <v>0</v>
      </c>
      <c r="G88" s="13">
        <f t="shared" si="0"/>
        <v>0</v>
      </c>
      <c r="H88" s="13">
        <v>0</v>
      </c>
      <c r="I88" s="13">
        <v>0</v>
      </c>
      <c r="J88" s="13">
        <f t="shared" si="2"/>
        <v>0</v>
      </c>
    </row>
    <row r="89" spans="1:10" ht="12.75" customHeight="1" x14ac:dyDescent="0.3">
      <c r="A89" s="35"/>
      <c r="B89" s="12"/>
      <c r="C89" s="54" t="s">
        <v>92</v>
      </c>
      <c r="D89" s="80"/>
      <c r="E89" s="13">
        <f>+E90+E91</f>
        <v>0</v>
      </c>
      <c r="F89" s="13">
        <f>+F90+F91</f>
        <v>0</v>
      </c>
      <c r="G89" s="13">
        <f>+G90+G91</f>
        <v>0</v>
      </c>
      <c r="H89" s="13">
        <f>+H90+H91</f>
        <v>0</v>
      </c>
      <c r="I89" s="13">
        <f>+I90+I91</f>
        <v>0</v>
      </c>
      <c r="J89" s="13">
        <f>G89-H89</f>
        <v>0</v>
      </c>
    </row>
    <row r="90" spans="1:10" ht="12.75" customHeight="1" x14ac:dyDescent="0.3">
      <c r="A90" s="35"/>
      <c r="B90" s="12"/>
      <c r="C90" s="12"/>
      <c r="D90" s="10" t="s">
        <v>348</v>
      </c>
      <c r="E90" s="11">
        <v>0</v>
      </c>
      <c r="F90" s="11">
        <v>0</v>
      </c>
      <c r="G90" s="11">
        <f t="shared" si="0"/>
        <v>0</v>
      </c>
      <c r="H90" s="11">
        <v>0</v>
      </c>
      <c r="I90" s="11">
        <v>0</v>
      </c>
      <c r="J90" s="11">
        <f t="shared" si="2"/>
        <v>0</v>
      </c>
    </row>
    <row r="91" spans="1:10" ht="12.75" customHeight="1" x14ac:dyDescent="0.3">
      <c r="A91" s="35"/>
      <c r="B91" s="12"/>
      <c r="C91" s="12"/>
      <c r="D91" s="10" t="s">
        <v>349</v>
      </c>
      <c r="E91" s="11">
        <v>0</v>
      </c>
      <c r="F91" s="11">
        <v>0</v>
      </c>
      <c r="G91" s="11">
        <f t="shared" si="0"/>
        <v>0</v>
      </c>
      <c r="H91" s="11">
        <v>0</v>
      </c>
      <c r="I91" s="11">
        <v>0</v>
      </c>
      <c r="J91" s="11">
        <f t="shared" si="2"/>
        <v>0</v>
      </c>
    </row>
    <row r="92" spans="1:10" ht="12.75" customHeight="1" x14ac:dyDescent="0.3">
      <c r="A92" s="35"/>
      <c r="B92" s="12"/>
      <c r="C92" s="54" t="s">
        <v>93</v>
      </c>
      <c r="D92" s="80"/>
      <c r="E92" s="13">
        <f>+E93+E94</f>
        <v>0</v>
      </c>
      <c r="F92" s="13">
        <f>+F93+F94</f>
        <v>0</v>
      </c>
      <c r="G92" s="13">
        <f t="shared" si="0"/>
        <v>0</v>
      </c>
      <c r="H92" s="13">
        <f>+H93+H94</f>
        <v>0</v>
      </c>
      <c r="I92" s="13">
        <f>+I93+I94</f>
        <v>0</v>
      </c>
      <c r="J92" s="13">
        <f>G92-H92</f>
        <v>0</v>
      </c>
    </row>
    <row r="93" spans="1:10" ht="12.75" customHeight="1" x14ac:dyDescent="0.3">
      <c r="A93" s="35"/>
      <c r="B93" s="12"/>
      <c r="C93" s="58"/>
      <c r="D93" s="10" t="s">
        <v>350</v>
      </c>
      <c r="E93" s="11">
        <v>0</v>
      </c>
      <c r="F93" s="11">
        <v>0</v>
      </c>
      <c r="G93" s="11">
        <f t="shared" si="0"/>
        <v>0</v>
      </c>
      <c r="H93" s="11">
        <v>0</v>
      </c>
      <c r="I93" s="11">
        <v>0</v>
      </c>
      <c r="J93" s="11">
        <f>G93-H93</f>
        <v>0</v>
      </c>
    </row>
    <row r="94" spans="1:10" ht="12.75" customHeight="1" x14ac:dyDescent="0.3">
      <c r="A94" s="35"/>
      <c r="B94" s="12"/>
      <c r="C94" s="58"/>
      <c r="D94" s="10" t="s">
        <v>351</v>
      </c>
      <c r="E94" s="11">
        <v>0</v>
      </c>
      <c r="F94" s="11">
        <v>0</v>
      </c>
      <c r="G94" s="11">
        <f t="shared" si="0"/>
        <v>0</v>
      </c>
      <c r="H94" s="11">
        <v>0</v>
      </c>
      <c r="I94" s="11">
        <v>0</v>
      </c>
      <c r="J94" s="11">
        <f t="shared" si="2"/>
        <v>0</v>
      </c>
    </row>
    <row r="95" spans="1:10" ht="12.75" customHeight="1" x14ac:dyDescent="0.3">
      <c r="A95" s="35"/>
      <c r="B95" s="12"/>
      <c r="C95" s="54" t="s">
        <v>94</v>
      </c>
      <c r="D95" s="80"/>
      <c r="E95" s="13">
        <f>E96</f>
        <v>0</v>
      </c>
      <c r="F95" s="13">
        <f t="shared" ref="F95:I95" si="17">F96</f>
        <v>0</v>
      </c>
      <c r="G95" s="13">
        <f t="shared" si="17"/>
        <v>0</v>
      </c>
      <c r="H95" s="13">
        <f t="shared" si="17"/>
        <v>0</v>
      </c>
      <c r="I95" s="13">
        <f t="shared" si="17"/>
        <v>0</v>
      </c>
      <c r="J95" s="13">
        <f t="shared" si="2"/>
        <v>0</v>
      </c>
    </row>
    <row r="96" spans="1:10" ht="12.75" customHeight="1" x14ac:dyDescent="0.3">
      <c r="A96" s="35"/>
      <c r="B96" s="12"/>
      <c r="C96" s="54"/>
      <c r="D96" s="10" t="s">
        <v>352</v>
      </c>
      <c r="E96" s="11">
        <v>0</v>
      </c>
      <c r="F96" s="11">
        <v>0</v>
      </c>
      <c r="G96" s="11">
        <f t="shared" ref="G96" si="18">E96+F96</f>
        <v>0</v>
      </c>
      <c r="H96" s="11">
        <v>0</v>
      </c>
      <c r="I96" s="11">
        <v>0</v>
      </c>
      <c r="J96" s="11">
        <f>G96-H96</f>
        <v>0</v>
      </c>
    </row>
    <row r="97" spans="1:10" ht="12.75" customHeight="1" x14ac:dyDescent="0.3">
      <c r="A97" s="35"/>
      <c r="B97" s="12"/>
      <c r="C97" s="54" t="s">
        <v>95</v>
      </c>
      <c r="D97" s="80"/>
      <c r="E97" s="13">
        <f>SUM(E98:E100)</f>
        <v>7440</v>
      </c>
      <c r="F97" s="13">
        <f>SUM(F98:F100)</f>
        <v>0</v>
      </c>
      <c r="G97" s="13">
        <f t="shared" si="0"/>
        <v>7440</v>
      </c>
      <c r="H97" s="13">
        <f>SUM(H98:H100)</f>
        <v>1860</v>
      </c>
      <c r="I97" s="13">
        <f>SUM(I98:I100)</f>
        <v>1860</v>
      </c>
      <c r="J97" s="13">
        <f t="shared" si="2"/>
        <v>5580</v>
      </c>
    </row>
    <row r="98" spans="1:10" ht="27" customHeight="1" x14ac:dyDescent="0.3">
      <c r="A98" s="35"/>
      <c r="B98" s="12"/>
      <c r="C98" s="12"/>
      <c r="D98" s="10" t="s">
        <v>353</v>
      </c>
      <c r="E98" s="11">
        <v>0</v>
      </c>
      <c r="F98" s="11">
        <v>0</v>
      </c>
      <c r="G98" s="11">
        <f t="shared" si="0"/>
        <v>0</v>
      </c>
      <c r="H98" s="11">
        <v>0</v>
      </c>
      <c r="I98" s="11">
        <v>0</v>
      </c>
      <c r="J98" s="11">
        <f t="shared" ref="J98:J182" si="19">G98-H98</f>
        <v>0</v>
      </c>
    </row>
    <row r="99" spans="1:10" ht="12.75" customHeight="1" x14ac:dyDescent="0.3">
      <c r="A99" s="35"/>
      <c r="B99" s="12"/>
      <c r="C99" s="12"/>
      <c r="D99" s="10" t="s">
        <v>354</v>
      </c>
      <c r="E99" s="11">
        <v>0</v>
      </c>
      <c r="F99" s="11">
        <v>0</v>
      </c>
      <c r="G99" s="11">
        <f t="shared" si="0"/>
        <v>0</v>
      </c>
      <c r="H99" s="11">
        <v>0</v>
      </c>
      <c r="I99" s="11">
        <v>0</v>
      </c>
      <c r="J99" s="11">
        <f t="shared" si="19"/>
        <v>0</v>
      </c>
    </row>
    <row r="100" spans="1:10" ht="12.75" customHeight="1" x14ac:dyDescent="0.3">
      <c r="A100" s="35"/>
      <c r="B100" s="12"/>
      <c r="C100" s="12"/>
      <c r="D100" s="10" t="s">
        <v>228</v>
      </c>
      <c r="E100" s="11">
        <v>7440</v>
      </c>
      <c r="F100" s="11">
        <v>0</v>
      </c>
      <c r="G100" s="11">
        <f t="shared" si="0"/>
        <v>7440</v>
      </c>
      <c r="H100" s="11">
        <v>1860</v>
      </c>
      <c r="I100" s="11">
        <v>1860</v>
      </c>
      <c r="J100" s="11">
        <f t="shared" si="19"/>
        <v>5580</v>
      </c>
    </row>
    <row r="101" spans="1:10" ht="12.75" customHeight="1" x14ac:dyDescent="0.3">
      <c r="A101" s="35"/>
      <c r="B101" s="46" t="s">
        <v>217</v>
      </c>
      <c r="C101" s="46"/>
      <c r="D101" s="47"/>
      <c r="E101" s="13">
        <f>+E102+E104+E107+E109</f>
        <v>0</v>
      </c>
      <c r="F101" s="13">
        <f>+F102+F104+F107+F109</f>
        <v>0</v>
      </c>
      <c r="G101" s="13">
        <f>E101+F101</f>
        <v>0</v>
      </c>
      <c r="H101" s="13">
        <f>+H102+H104+H107+H109</f>
        <v>0</v>
      </c>
      <c r="I101" s="13">
        <f>+I102+I104+I107+I109</f>
        <v>0</v>
      </c>
      <c r="J101" s="13">
        <f>G101-H101</f>
        <v>0</v>
      </c>
    </row>
    <row r="102" spans="1:10" ht="12.75" customHeight="1" x14ac:dyDescent="0.3">
      <c r="A102" s="35"/>
      <c r="B102" s="12"/>
      <c r="C102" s="54" t="s">
        <v>218</v>
      </c>
      <c r="D102" s="80"/>
      <c r="E102" s="13">
        <f>+E103</f>
        <v>0</v>
      </c>
      <c r="F102" s="13">
        <f>+F103</f>
        <v>0</v>
      </c>
      <c r="G102" s="13">
        <f>E102+F102</f>
        <v>0</v>
      </c>
      <c r="H102" s="13">
        <f t="shared" ref="H102:I102" si="20">+H103</f>
        <v>0</v>
      </c>
      <c r="I102" s="13">
        <f t="shared" si="20"/>
        <v>0</v>
      </c>
      <c r="J102" s="13">
        <f t="shared" si="19"/>
        <v>0</v>
      </c>
    </row>
    <row r="103" spans="1:10" ht="12.75" customHeight="1" x14ac:dyDescent="0.3">
      <c r="A103" s="35"/>
      <c r="B103" s="12"/>
      <c r="C103" s="12"/>
      <c r="D103" s="10" t="s">
        <v>229</v>
      </c>
      <c r="E103" s="11">
        <v>0</v>
      </c>
      <c r="F103" s="11">
        <v>0</v>
      </c>
      <c r="G103" s="11">
        <f t="shared" ref="G103:G110" si="21">E103+F103</f>
        <v>0</v>
      </c>
      <c r="H103" s="11">
        <v>0</v>
      </c>
      <c r="I103" s="11">
        <v>0</v>
      </c>
      <c r="J103" s="11">
        <f t="shared" si="19"/>
        <v>0</v>
      </c>
    </row>
    <row r="104" spans="1:10" ht="12.75" customHeight="1" x14ac:dyDescent="0.3">
      <c r="A104" s="35"/>
      <c r="B104" s="12"/>
      <c r="C104" s="54" t="s">
        <v>356</v>
      </c>
      <c r="D104" s="80"/>
      <c r="E104" s="13">
        <f>+E105+E106</f>
        <v>0</v>
      </c>
      <c r="F104" s="13">
        <f>+F105+F106</f>
        <v>0</v>
      </c>
      <c r="G104" s="13">
        <f t="shared" si="21"/>
        <v>0</v>
      </c>
      <c r="H104" s="13">
        <f>+H105+H106</f>
        <v>0</v>
      </c>
      <c r="I104" s="13">
        <f>+I105+I106</f>
        <v>0</v>
      </c>
      <c r="J104" s="13">
        <f t="shared" si="19"/>
        <v>0</v>
      </c>
    </row>
    <row r="105" spans="1:10" ht="24.75" customHeight="1" x14ac:dyDescent="0.3">
      <c r="A105" s="35"/>
      <c r="B105" s="12"/>
      <c r="C105" s="12"/>
      <c r="D105" s="10" t="s">
        <v>355</v>
      </c>
      <c r="E105" s="11">
        <v>0</v>
      </c>
      <c r="F105" s="11">
        <v>0</v>
      </c>
      <c r="G105" s="11">
        <f t="shared" si="21"/>
        <v>0</v>
      </c>
      <c r="H105" s="11">
        <v>0</v>
      </c>
      <c r="I105" s="11">
        <v>0</v>
      </c>
      <c r="J105" s="11">
        <f t="shared" si="19"/>
        <v>0</v>
      </c>
    </row>
    <row r="106" spans="1:10" ht="12.75" customHeight="1" x14ac:dyDescent="0.3">
      <c r="A106" s="35"/>
      <c r="B106" s="12"/>
      <c r="C106" s="12"/>
      <c r="D106" s="10" t="s">
        <v>276</v>
      </c>
      <c r="E106" s="11">
        <v>0</v>
      </c>
      <c r="F106" s="11">
        <v>0</v>
      </c>
      <c r="G106" s="11">
        <f t="shared" si="21"/>
        <v>0</v>
      </c>
      <c r="H106" s="11">
        <v>0</v>
      </c>
      <c r="I106" s="11">
        <v>0</v>
      </c>
      <c r="J106" s="11">
        <f t="shared" si="19"/>
        <v>0</v>
      </c>
    </row>
    <row r="107" spans="1:10" s="17" customFormat="1" ht="12.75" customHeight="1" x14ac:dyDescent="0.3">
      <c r="A107" s="36"/>
      <c r="B107" s="79"/>
      <c r="C107" s="104" t="s">
        <v>357</v>
      </c>
      <c r="D107" s="105"/>
      <c r="E107" s="13">
        <f>+E108</f>
        <v>0</v>
      </c>
      <c r="F107" s="13">
        <f>+F108</f>
        <v>0</v>
      </c>
      <c r="G107" s="13">
        <f t="shared" si="21"/>
        <v>0</v>
      </c>
      <c r="H107" s="13">
        <f>+H108</f>
        <v>0</v>
      </c>
      <c r="I107" s="13">
        <f>+I108</f>
        <v>0</v>
      </c>
      <c r="J107" s="13">
        <f t="shared" si="19"/>
        <v>0</v>
      </c>
    </row>
    <row r="108" spans="1:10" ht="12.75" customHeight="1" x14ac:dyDescent="0.3">
      <c r="A108" s="35"/>
      <c r="B108" s="12"/>
      <c r="C108" s="12"/>
      <c r="D108" s="10" t="s">
        <v>358</v>
      </c>
      <c r="E108" s="11">
        <v>0</v>
      </c>
      <c r="F108" s="11">
        <v>0</v>
      </c>
      <c r="G108" s="11">
        <f t="shared" si="21"/>
        <v>0</v>
      </c>
      <c r="H108" s="11">
        <v>0</v>
      </c>
      <c r="I108" s="11">
        <v>0</v>
      </c>
      <c r="J108" s="11">
        <f t="shared" si="19"/>
        <v>0</v>
      </c>
    </row>
    <row r="109" spans="1:10" ht="12.75" customHeight="1" x14ac:dyDescent="0.3">
      <c r="A109" s="35"/>
      <c r="B109" s="12"/>
      <c r="C109" s="54" t="s">
        <v>263</v>
      </c>
      <c r="D109" s="80"/>
      <c r="E109" s="13">
        <f>+E110</f>
        <v>0</v>
      </c>
      <c r="F109" s="13">
        <f>+F110</f>
        <v>0</v>
      </c>
      <c r="G109" s="13">
        <f t="shared" si="21"/>
        <v>0</v>
      </c>
      <c r="H109" s="13">
        <f t="shared" ref="H109:I109" si="22">+H110</f>
        <v>0</v>
      </c>
      <c r="I109" s="13">
        <f t="shared" si="22"/>
        <v>0</v>
      </c>
      <c r="J109" s="13">
        <f t="shared" si="19"/>
        <v>0</v>
      </c>
    </row>
    <row r="110" spans="1:10" ht="12.75" customHeight="1" x14ac:dyDescent="0.3">
      <c r="A110" s="35"/>
      <c r="B110" s="12"/>
      <c r="C110" s="12"/>
      <c r="D110" s="10" t="s">
        <v>263</v>
      </c>
      <c r="E110" s="11">
        <v>0</v>
      </c>
      <c r="F110" s="11">
        <v>0</v>
      </c>
      <c r="G110" s="11">
        <f t="shared" si="21"/>
        <v>0</v>
      </c>
      <c r="H110" s="11">
        <v>0</v>
      </c>
      <c r="I110" s="11">
        <v>0</v>
      </c>
      <c r="J110" s="11">
        <f>G110-H110</f>
        <v>0</v>
      </c>
    </row>
    <row r="111" spans="1:10" ht="12.75" customHeight="1" x14ac:dyDescent="0.3">
      <c r="A111" s="35"/>
      <c r="B111" s="46" t="s">
        <v>16</v>
      </c>
      <c r="C111" s="46"/>
      <c r="D111" s="47"/>
      <c r="E111" s="13">
        <f>SUM(E112)</f>
        <v>263478.77</v>
      </c>
      <c r="F111" s="13">
        <f>SUM(F112)</f>
        <v>0</v>
      </c>
      <c r="G111" s="13">
        <f t="shared" si="0"/>
        <v>263478.77</v>
      </c>
      <c r="H111" s="13">
        <f t="shared" ref="H111:I111" si="23">SUM(H112)</f>
        <v>106195.53</v>
      </c>
      <c r="I111" s="13">
        <f t="shared" si="23"/>
        <v>106195.53</v>
      </c>
      <c r="J111" s="13">
        <f t="shared" si="19"/>
        <v>157283.24000000002</v>
      </c>
    </row>
    <row r="112" spans="1:10" ht="12.75" customHeight="1" x14ac:dyDescent="0.3">
      <c r="A112" s="35"/>
      <c r="B112" s="12"/>
      <c r="C112" s="54" t="s">
        <v>96</v>
      </c>
      <c r="D112" s="80"/>
      <c r="E112" s="13">
        <f>SUM(E113:E114)</f>
        <v>263478.77</v>
      </c>
      <c r="F112" s="13">
        <f>SUM(F113:F114)</f>
        <v>0</v>
      </c>
      <c r="G112" s="13">
        <f t="shared" si="0"/>
        <v>263478.77</v>
      </c>
      <c r="H112" s="13">
        <f>SUM(H113:H114)</f>
        <v>106195.53</v>
      </c>
      <c r="I112" s="13">
        <f>SUM(I113:I114)</f>
        <v>106195.53</v>
      </c>
      <c r="J112" s="13">
        <f t="shared" si="19"/>
        <v>157283.24000000002</v>
      </c>
    </row>
    <row r="113" spans="1:10" ht="12.75" customHeight="1" x14ac:dyDescent="0.3">
      <c r="A113" s="35"/>
      <c r="B113" s="12"/>
      <c r="C113" s="12"/>
      <c r="D113" s="10" t="s">
        <v>359</v>
      </c>
      <c r="E113" s="11">
        <v>263478.77</v>
      </c>
      <c r="F113" s="11">
        <v>0</v>
      </c>
      <c r="G113" s="11">
        <f>E113+F113</f>
        <v>263478.77</v>
      </c>
      <c r="H113" s="11">
        <v>106195.53</v>
      </c>
      <c r="I113" s="11">
        <v>106195.53</v>
      </c>
      <c r="J113" s="11">
        <f t="shared" si="19"/>
        <v>157283.24000000002</v>
      </c>
    </row>
    <row r="114" spans="1:10" ht="12.75" customHeight="1" x14ac:dyDescent="0.3">
      <c r="A114" s="35"/>
      <c r="B114" s="12"/>
      <c r="C114" s="12"/>
      <c r="D114" s="10" t="s">
        <v>230</v>
      </c>
      <c r="E114" s="11">
        <v>0</v>
      </c>
      <c r="F114" s="11">
        <v>0</v>
      </c>
      <c r="G114" s="11">
        <f t="shared" si="0"/>
        <v>0</v>
      </c>
      <c r="H114" s="11">
        <v>0</v>
      </c>
      <c r="I114" s="11">
        <v>0</v>
      </c>
      <c r="J114" s="11">
        <f t="shared" si="19"/>
        <v>0</v>
      </c>
    </row>
    <row r="115" spans="1:10" ht="12.75" customHeight="1" x14ac:dyDescent="0.3">
      <c r="A115" s="35"/>
      <c r="B115" s="46" t="s">
        <v>17</v>
      </c>
      <c r="C115" s="46"/>
      <c r="D115" s="47"/>
      <c r="E115" s="13">
        <f>+E116+E120+E123+E124+E125</f>
        <v>0</v>
      </c>
      <c r="F115" s="13">
        <f>+F116+F120+F123+F124+F125</f>
        <v>0</v>
      </c>
      <c r="G115" s="13">
        <f t="shared" si="0"/>
        <v>0</v>
      </c>
      <c r="H115" s="13">
        <f>+H116+H120+H123+H124+H125</f>
        <v>0</v>
      </c>
      <c r="I115" s="13">
        <f>+I116+I120+I123+I124+I125</f>
        <v>0</v>
      </c>
      <c r="J115" s="13">
        <f t="shared" si="19"/>
        <v>0</v>
      </c>
    </row>
    <row r="116" spans="1:10" ht="12.75" customHeight="1" x14ac:dyDescent="0.3">
      <c r="A116" s="35"/>
      <c r="B116" s="12"/>
      <c r="C116" s="54" t="s">
        <v>97</v>
      </c>
      <c r="D116" s="80"/>
      <c r="E116" s="13">
        <f>+E117+E118+E119</f>
        <v>0</v>
      </c>
      <c r="F116" s="13">
        <f t="shared" ref="F116:I116" si="24">+F117+F118+F119</f>
        <v>0</v>
      </c>
      <c r="G116" s="13">
        <f t="shared" si="24"/>
        <v>0</v>
      </c>
      <c r="H116" s="13">
        <f t="shared" si="24"/>
        <v>0</v>
      </c>
      <c r="I116" s="13">
        <f t="shared" si="24"/>
        <v>0</v>
      </c>
      <c r="J116" s="13">
        <f>G116-H116</f>
        <v>0</v>
      </c>
    </row>
    <row r="117" spans="1:10" ht="12.75" customHeight="1" x14ac:dyDescent="0.3">
      <c r="A117" s="35"/>
      <c r="B117" s="12"/>
      <c r="C117" s="12"/>
      <c r="D117" s="10" t="s">
        <v>358</v>
      </c>
      <c r="E117" s="11">
        <v>0</v>
      </c>
      <c r="F117" s="11">
        <v>0</v>
      </c>
      <c r="G117" s="11">
        <f t="shared" si="0"/>
        <v>0</v>
      </c>
      <c r="H117" s="11">
        <v>0</v>
      </c>
      <c r="I117" s="11">
        <v>0</v>
      </c>
      <c r="J117" s="11">
        <f t="shared" si="19"/>
        <v>0</v>
      </c>
    </row>
    <row r="118" spans="1:10" ht="23.25" customHeight="1" x14ac:dyDescent="0.3">
      <c r="A118" s="35"/>
      <c r="B118" s="12"/>
      <c r="C118" s="12"/>
      <c r="D118" s="10" t="s">
        <v>360</v>
      </c>
      <c r="E118" s="11">
        <v>0</v>
      </c>
      <c r="F118" s="11">
        <v>0</v>
      </c>
      <c r="G118" s="11">
        <f t="shared" si="0"/>
        <v>0</v>
      </c>
      <c r="H118" s="11">
        <v>0</v>
      </c>
      <c r="I118" s="11">
        <v>0</v>
      </c>
      <c r="J118" s="11">
        <f t="shared" si="19"/>
        <v>0</v>
      </c>
    </row>
    <row r="119" spans="1:10" ht="12.75" customHeight="1" x14ac:dyDescent="0.3">
      <c r="A119" s="35"/>
      <c r="B119" s="12"/>
      <c r="C119" s="12"/>
      <c r="D119" s="10" t="s">
        <v>361</v>
      </c>
      <c r="E119" s="11">
        <v>0</v>
      </c>
      <c r="F119" s="11">
        <v>0</v>
      </c>
      <c r="G119" s="11">
        <f t="shared" si="0"/>
        <v>0</v>
      </c>
      <c r="H119" s="11">
        <v>0</v>
      </c>
      <c r="I119" s="11">
        <v>0</v>
      </c>
      <c r="J119" s="11">
        <f t="shared" si="19"/>
        <v>0</v>
      </c>
    </row>
    <row r="120" spans="1:10" ht="12.75" customHeight="1" x14ac:dyDescent="0.3">
      <c r="A120" s="35"/>
      <c r="B120" s="12"/>
      <c r="C120" s="54" t="s">
        <v>98</v>
      </c>
      <c r="D120" s="80"/>
      <c r="E120" s="13">
        <f>+E121+E122</f>
        <v>0</v>
      </c>
      <c r="F120" s="13">
        <f t="shared" ref="F120:I120" si="25">+F121+F122</f>
        <v>0</v>
      </c>
      <c r="G120" s="13">
        <f>+G121+G122</f>
        <v>0</v>
      </c>
      <c r="H120" s="13">
        <f t="shared" si="25"/>
        <v>0</v>
      </c>
      <c r="I120" s="13">
        <f t="shared" si="25"/>
        <v>0</v>
      </c>
      <c r="J120" s="13">
        <f>G120-H120</f>
        <v>0</v>
      </c>
    </row>
    <row r="121" spans="1:10" ht="21.75" customHeight="1" x14ac:dyDescent="0.3">
      <c r="A121" s="35"/>
      <c r="B121" s="12"/>
      <c r="C121" s="58"/>
      <c r="D121" s="10" t="s">
        <v>362</v>
      </c>
      <c r="E121" s="11">
        <v>0</v>
      </c>
      <c r="F121" s="11">
        <v>0</v>
      </c>
      <c r="G121" s="11">
        <f t="shared" si="0"/>
        <v>0</v>
      </c>
      <c r="H121" s="11">
        <v>0</v>
      </c>
      <c r="I121" s="11">
        <v>0</v>
      </c>
      <c r="J121" s="11">
        <f t="shared" si="19"/>
        <v>0</v>
      </c>
    </row>
    <row r="122" spans="1:10" ht="12.75" customHeight="1" x14ac:dyDescent="0.3">
      <c r="A122" s="35"/>
      <c r="B122" s="12"/>
      <c r="C122" s="58"/>
      <c r="D122" s="10" t="s">
        <v>363</v>
      </c>
      <c r="E122" s="11">
        <v>0</v>
      </c>
      <c r="F122" s="11">
        <v>0</v>
      </c>
      <c r="G122" s="11">
        <f t="shared" si="0"/>
        <v>0</v>
      </c>
      <c r="H122" s="11">
        <v>0</v>
      </c>
      <c r="I122" s="11">
        <v>0</v>
      </c>
      <c r="J122" s="11">
        <f t="shared" si="19"/>
        <v>0</v>
      </c>
    </row>
    <row r="123" spans="1:10" ht="12.75" customHeight="1" x14ac:dyDescent="0.3">
      <c r="A123" s="35"/>
      <c r="B123" s="12"/>
      <c r="C123" s="54" t="s">
        <v>99</v>
      </c>
      <c r="D123" s="80"/>
      <c r="E123" s="13">
        <v>0</v>
      </c>
      <c r="F123" s="13">
        <v>0</v>
      </c>
      <c r="G123" s="13">
        <f t="shared" si="0"/>
        <v>0</v>
      </c>
      <c r="H123" s="13">
        <v>0</v>
      </c>
      <c r="I123" s="13">
        <v>0</v>
      </c>
      <c r="J123" s="13">
        <f t="shared" si="19"/>
        <v>0</v>
      </c>
    </row>
    <row r="124" spans="1:10" ht="12.75" customHeight="1" x14ac:dyDescent="0.3">
      <c r="A124" s="35"/>
      <c r="B124" s="12"/>
      <c r="C124" s="54" t="s">
        <v>100</v>
      </c>
      <c r="D124" s="80"/>
      <c r="E124" s="13">
        <v>0</v>
      </c>
      <c r="F124" s="13">
        <v>0</v>
      </c>
      <c r="G124" s="13">
        <f t="shared" si="0"/>
        <v>0</v>
      </c>
      <c r="H124" s="13">
        <v>0</v>
      </c>
      <c r="I124" s="13">
        <v>0</v>
      </c>
      <c r="J124" s="13">
        <f t="shared" si="19"/>
        <v>0</v>
      </c>
    </row>
    <row r="125" spans="1:10" ht="12.75" customHeight="1" x14ac:dyDescent="0.3">
      <c r="A125" s="35"/>
      <c r="B125" s="12"/>
      <c r="C125" s="54" t="s">
        <v>101</v>
      </c>
      <c r="D125" s="80"/>
      <c r="E125" s="13">
        <f>+E126</f>
        <v>0</v>
      </c>
      <c r="F125" s="13">
        <f>+F126</f>
        <v>0</v>
      </c>
      <c r="G125" s="13">
        <f t="shared" si="0"/>
        <v>0</v>
      </c>
      <c r="H125" s="13">
        <f>+H126</f>
        <v>0</v>
      </c>
      <c r="I125" s="13">
        <f>+I126</f>
        <v>0</v>
      </c>
      <c r="J125" s="13">
        <f t="shared" si="19"/>
        <v>0</v>
      </c>
    </row>
    <row r="126" spans="1:10" ht="26.25" customHeight="1" x14ac:dyDescent="0.3">
      <c r="A126" s="35"/>
      <c r="B126" s="12"/>
      <c r="C126" s="58"/>
      <c r="D126" s="10" t="s">
        <v>308</v>
      </c>
      <c r="E126" s="11">
        <v>0</v>
      </c>
      <c r="F126" s="11">
        <v>0</v>
      </c>
      <c r="G126" s="11">
        <f t="shared" si="0"/>
        <v>0</v>
      </c>
      <c r="H126" s="11">
        <v>0</v>
      </c>
      <c r="I126" s="11">
        <v>0</v>
      </c>
      <c r="J126" s="11">
        <f t="shared" si="19"/>
        <v>0</v>
      </c>
    </row>
    <row r="127" spans="1:10" ht="12.75" customHeight="1" x14ac:dyDescent="0.3">
      <c r="A127" s="35"/>
      <c r="B127" s="46" t="s">
        <v>18</v>
      </c>
      <c r="C127" s="46"/>
      <c r="D127" s="47"/>
      <c r="E127" s="13">
        <f>E128+E131</f>
        <v>0</v>
      </c>
      <c r="F127" s="13">
        <f>F128+F131</f>
        <v>0</v>
      </c>
      <c r="G127" s="13">
        <f t="shared" si="0"/>
        <v>0</v>
      </c>
      <c r="H127" s="13">
        <f>H128+H131</f>
        <v>0</v>
      </c>
      <c r="I127" s="13">
        <f>I128+I131</f>
        <v>0</v>
      </c>
      <c r="J127" s="13">
        <f t="shared" si="19"/>
        <v>0</v>
      </c>
    </row>
    <row r="128" spans="1:10" ht="12.75" customHeight="1" x14ac:dyDescent="0.3">
      <c r="A128" s="35"/>
      <c r="B128" s="12"/>
      <c r="C128" s="54" t="s">
        <v>102</v>
      </c>
      <c r="D128" s="80"/>
      <c r="E128" s="13">
        <f>+E129+E130</f>
        <v>0</v>
      </c>
      <c r="F128" s="13">
        <f t="shared" ref="F128:I128" si="26">+F129+F130</f>
        <v>0</v>
      </c>
      <c r="G128" s="13">
        <f t="shared" si="26"/>
        <v>0</v>
      </c>
      <c r="H128" s="13">
        <f t="shared" si="26"/>
        <v>0</v>
      </c>
      <c r="I128" s="13">
        <f t="shared" si="26"/>
        <v>0</v>
      </c>
      <c r="J128" s="13">
        <f t="shared" si="19"/>
        <v>0</v>
      </c>
    </row>
    <row r="129" spans="1:10" x14ac:dyDescent="0.3">
      <c r="A129" s="35"/>
      <c r="B129" s="12"/>
      <c r="C129" s="12"/>
      <c r="D129" s="10" t="s">
        <v>364</v>
      </c>
      <c r="E129" s="11">
        <v>0</v>
      </c>
      <c r="F129" s="11">
        <v>0</v>
      </c>
      <c r="G129" s="11">
        <f t="shared" ref="G129:G130" si="27">E129+F129</f>
        <v>0</v>
      </c>
      <c r="H129" s="11">
        <v>0</v>
      </c>
      <c r="I129" s="11">
        <v>0</v>
      </c>
      <c r="J129" s="11">
        <f t="shared" si="19"/>
        <v>0</v>
      </c>
    </row>
    <row r="130" spans="1:10" x14ac:dyDescent="0.3">
      <c r="A130" s="35"/>
      <c r="B130" s="12"/>
      <c r="C130" s="40"/>
      <c r="D130" s="24" t="s">
        <v>289</v>
      </c>
      <c r="E130" s="11">
        <v>0</v>
      </c>
      <c r="F130" s="11">
        <v>0</v>
      </c>
      <c r="G130" s="11">
        <f t="shared" si="27"/>
        <v>0</v>
      </c>
      <c r="H130" s="11">
        <v>0</v>
      </c>
      <c r="I130" s="11">
        <v>0</v>
      </c>
      <c r="J130" s="11">
        <f t="shared" si="19"/>
        <v>0</v>
      </c>
    </row>
    <row r="131" spans="1:10" ht="12.75" customHeight="1" x14ac:dyDescent="0.3">
      <c r="A131" s="35"/>
      <c r="B131" s="12"/>
      <c r="C131" s="54" t="s">
        <v>103</v>
      </c>
      <c r="D131" s="80"/>
      <c r="E131" s="13">
        <f>+E132</f>
        <v>0</v>
      </c>
      <c r="F131" s="13">
        <f>+F132</f>
        <v>0</v>
      </c>
      <c r="G131" s="13">
        <f t="shared" ref="G131:H131" si="28">+G132</f>
        <v>0</v>
      </c>
      <c r="H131" s="13">
        <f t="shared" si="28"/>
        <v>0</v>
      </c>
      <c r="I131" s="13">
        <f>+I132</f>
        <v>0</v>
      </c>
      <c r="J131" s="13">
        <f t="shared" si="19"/>
        <v>0</v>
      </c>
    </row>
    <row r="132" spans="1:10" ht="18.75" customHeight="1" x14ac:dyDescent="0.3">
      <c r="A132" s="35"/>
      <c r="B132" s="12"/>
      <c r="C132" s="54"/>
      <c r="D132" s="24" t="s">
        <v>365</v>
      </c>
      <c r="E132" s="11">
        <v>0</v>
      </c>
      <c r="F132" s="11">
        <v>0</v>
      </c>
      <c r="G132" s="11">
        <f t="shared" si="0"/>
        <v>0</v>
      </c>
      <c r="H132" s="11">
        <v>0</v>
      </c>
      <c r="I132" s="11">
        <v>0</v>
      </c>
      <c r="J132" s="11">
        <f t="shared" si="19"/>
        <v>0</v>
      </c>
    </row>
    <row r="133" spans="1:10" ht="12.75" customHeight="1" x14ac:dyDescent="0.3">
      <c r="A133" s="35"/>
      <c r="B133" s="46" t="s">
        <v>19</v>
      </c>
      <c r="C133" s="46"/>
      <c r="D133" s="47"/>
      <c r="E133" s="13">
        <f>+E134+E138+E140+E142+E144+E148+E150+E152</f>
        <v>0</v>
      </c>
      <c r="F133" s="13">
        <f>+F134+F138+F140+F142+F144+F148+F150+F152</f>
        <v>0</v>
      </c>
      <c r="G133" s="13">
        <f t="shared" si="0"/>
        <v>0</v>
      </c>
      <c r="H133" s="13">
        <f>+H134+H138+H140+H142+H144+H148+H150+H152</f>
        <v>0</v>
      </c>
      <c r="I133" s="13">
        <f>+I134+I138+I140+I142+I144+I148+I150+I152</f>
        <v>0</v>
      </c>
      <c r="J133" s="13">
        <f t="shared" si="19"/>
        <v>0</v>
      </c>
    </row>
    <row r="134" spans="1:10" ht="12.75" customHeight="1" x14ac:dyDescent="0.3">
      <c r="A134" s="35"/>
      <c r="B134" s="12"/>
      <c r="C134" s="54" t="s">
        <v>104</v>
      </c>
      <c r="D134" s="80"/>
      <c r="E134" s="13">
        <f>+E135+E136+E137</f>
        <v>0</v>
      </c>
      <c r="F134" s="13">
        <f t="shared" ref="F134:I134" si="29">+F135+F136+F137</f>
        <v>0</v>
      </c>
      <c r="G134" s="13">
        <f t="shared" si="29"/>
        <v>0</v>
      </c>
      <c r="H134" s="13">
        <f t="shared" si="29"/>
        <v>0</v>
      </c>
      <c r="I134" s="13">
        <f t="shared" si="29"/>
        <v>0</v>
      </c>
      <c r="J134" s="13">
        <f t="shared" si="19"/>
        <v>0</v>
      </c>
    </row>
    <row r="135" spans="1:10" ht="12.75" customHeight="1" x14ac:dyDescent="0.3">
      <c r="A135" s="35"/>
      <c r="B135" s="12"/>
      <c r="C135" s="12"/>
      <c r="D135" s="10" t="s">
        <v>366</v>
      </c>
      <c r="E135" s="11">
        <v>0</v>
      </c>
      <c r="F135" s="11">
        <v>0</v>
      </c>
      <c r="G135" s="11">
        <f>E135+F135</f>
        <v>0</v>
      </c>
      <c r="H135" s="11">
        <v>0</v>
      </c>
      <c r="I135" s="11">
        <v>0</v>
      </c>
      <c r="J135" s="11">
        <f t="shared" si="19"/>
        <v>0</v>
      </c>
    </row>
    <row r="136" spans="1:10" ht="21.75" customHeight="1" x14ac:dyDescent="0.3">
      <c r="A136" s="35"/>
      <c r="B136" s="12"/>
      <c r="C136" s="12"/>
      <c r="D136" s="10" t="s">
        <v>367</v>
      </c>
      <c r="E136" s="11">
        <v>0</v>
      </c>
      <c r="F136" s="11">
        <v>0</v>
      </c>
      <c r="G136" s="11">
        <f t="shared" ref="G136:G137" si="30">E136+F136</f>
        <v>0</v>
      </c>
      <c r="H136" s="11">
        <v>0</v>
      </c>
      <c r="I136" s="11">
        <v>0</v>
      </c>
      <c r="J136" s="11">
        <f t="shared" si="19"/>
        <v>0</v>
      </c>
    </row>
    <row r="137" spans="1:10" ht="12.75" customHeight="1" x14ac:dyDescent="0.3">
      <c r="A137" s="35"/>
      <c r="B137" s="12"/>
      <c r="C137" s="12"/>
      <c r="D137" s="10" t="s">
        <v>368</v>
      </c>
      <c r="E137" s="11">
        <v>0</v>
      </c>
      <c r="F137" s="11">
        <v>0</v>
      </c>
      <c r="G137" s="11">
        <f t="shared" si="30"/>
        <v>0</v>
      </c>
      <c r="H137" s="11">
        <v>0</v>
      </c>
      <c r="I137" s="11">
        <v>0</v>
      </c>
      <c r="J137" s="11">
        <f t="shared" si="19"/>
        <v>0</v>
      </c>
    </row>
    <row r="138" spans="1:10" ht="12.75" customHeight="1" x14ac:dyDescent="0.3">
      <c r="A138" s="35"/>
      <c r="B138" s="12"/>
      <c r="C138" s="54" t="s">
        <v>105</v>
      </c>
      <c r="D138" s="80"/>
      <c r="E138" s="13">
        <f>+E139</f>
        <v>0</v>
      </c>
      <c r="F138" s="13">
        <f>+F139</f>
        <v>0</v>
      </c>
      <c r="G138" s="13">
        <f>+G139</f>
        <v>0</v>
      </c>
      <c r="H138" s="13">
        <f>+H139</f>
        <v>0</v>
      </c>
      <c r="I138" s="13">
        <f>+I139</f>
        <v>0</v>
      </c>
      <c r="J138" s="13">
        <f t="shared" si="19"/>
        <v>0</v>
      </c>
    </row>
    <row r="139" spans="1:10" ht="12.75" customHeight="1" x14ac:dyDescent="0.3">
      <c r="A139" s="35"/>
      <c r="B139" s="12"/>
      <c r="C139" s="54"/>
      <c r="D139" s="10" t="s">
        <v>369</v>
      </c>
      <c r="E139" s="11">
        <v>0</v>
      </c>
      <c r="F139" s="11">
        <v>0</v>
      </c>
      <c r="G139" s="11">
        <f t="shared" si="0"/>
        <v>0</v>
      </c>
      <c r="H139" s="11">
        <v>0</v>
      </c>
      <c r="I139" s="11">
        <v>0</v>
      </c>
      <c r="J139" s="11">
        <f t="shared" si="19"/>
        <v>0</v>
      </c>
    </row>
    <row r="140" spans="1:10" ht="12.75" customHeight="1" x14ac:dyDescent="0.3">
      <c r="A140" s="35"/>
      <c r="B140" s="12"/>
      <c r="C140" s="54" t="s">
        <v>106</v>
      </c>
      <c r="D140" s="80"/>
      <c r="E140" s="13">
        <f>+E141</f>
        <v>0</v>
      </c>
      <c r="F140" s="13">
        <f>+F141</f>
        <v>0</v>
      </c>
      <c r="G140" s="13">
        <f t="shared" si="0"/>
        <v>0</v>
      </c>
      <c r="H140" s="13">
        <f>+H141</f>
        <v>0</v>
      </c>
      <c r="I140" s="13">
        <f>+I141</f>
        <v>0</v>
      </c>
      <c r="J140" s="13">
        <f t="shared" si="19"/>
        <v>0</v>
      </c>
    </row>
    <row r="141" spans="1:10" ht="12.75" customHeight="1" x14ac:dyDescent="0.3">
      <c r="A141" s="35"/>
      <c r="B141" s="12"/>
      <c r="C141" s="58"/>
      <c r="D141" s="58" t="s">
        <v>106</v>
      </c>
      <c r="E141" s="11"/>
      <c r="F141" s="11"/>
      <c r="G141" s="11">
        <f t="shared" si="0"/>
        <v>0</v>
      </c>
      <c r="H141" s="11"/>
      <c r="I141" s="11"/>
      <c r="J141" s="11">
        <f t="shared" si="19"/>
        <v>0</v>
      </c>
    </row>
    <row r="142" spans="1:10" ht="12.75" customHeight="1" x14ac:dyDescent="0.3">
      <c r="A142" s="35"/>
      <c r="B142" s="12"/>
      <c r="C142" s="54" t="s">
        <v>107</v>
      </c>
      <c r="D142" s="80"/>
      <c r="E142" s="13">
        <f>+E143</f>
        <v>0</v>
      </c>
      <c r="F142" s="13">
        <f t="shared" ref="F142:I142" si="31">+F143</f>
        <v>0</v>
      </c>
      <c r="G142" s="13">
        <f t="shared" si="31"/>
        <v>0</v>
      </c>
      <c r="H142" s="13">
        <f t="shared" si="31"/>
        <v>0</v>
      </c>
      <c r="I142" s="13">
        <f t="shared" si="31"/>
        <v>0</v>
      </c>
      <c r="J142" s="13">
        <f>G142-H142</f>
        <v>0</v>
      </c>
    </row>
    <row r="143" spans="1:10" ht="19.5" customHeight="1" x14ac:dyDescent="0.3">
      <c r="A143" s="35"/>
      <c r="B143" s="12"/>
      <c r="C143" s="54"/>
      <c r="D143" s="58" t="s">
        <v>370</v>
      </c>
      <c r="E143" s="11">
        <v>0</v>
      </c>
      <c r="F143" s="11">
        <v>0</v>
      </c>
      <c r="G143" s="11">
        <f t="shared" ref="G143" si="32">E143+F143</f>
        <v>0</v>
      </c>
      <c r="H143" s="11">
        <v>0</v>
      </c>
      <c r="I143" s="11">
        <v>0</v>
      </c>
      <c r="J143" s="11">
        <f t="shared" ref="J143" si="33">G143-H143</f>
        <v>0</v>
      </c>
    </row>
    <row r="144" spans="1:10" ht="12.75" customHeight="1" x14ac:dyDescent="0.3">
      <c r="A144" s="35"/>
      <c r="B144" s="12"/>
      <c r="C144" s="54" t="s">
        <v>108</v>
      </c>
      <c r="D144" s="80"/>
      <c r="E144" s="13">
        <f>+E145+E147+E146</f>
        <v>0</v>
      </c>
      <c r="F144" s="13">
        <f t="shared" ref="F144:I144" si="34">+F145+F147+F146</f>
        <v>0</v>
      </c>
      <c r="G144" s="13">
        <f t="shared" si="34"/>
        <v>0</v>
      </c>
      <c r="H144" s="13">
        <f t="shared" si="34"/>
        <v>0</v>
      </c>
      <c r="I144" s="13">
        <f t="shared" si="34"/>
        <v>0</v>
      </c>
      <c r="J144" s="13">
        <f t="shared" si="19"/>
        <v>0</v>
      </c>
    </row>
    <row r="145" spans="1:10" ht="21.75" customHeight="1" x14ac:dyDescent="0.3">
      <c r="A145" s="35"/>
      <c r="B145" s="12"/>
      <c r="C145" s="12"/>
      <c r="D145" s="10" t="s">
        <v>371</v>
      </c>
      <c r="E145" s="11">
        <v>0</v>
      </c>
      <c r="F145" s="11">
        <v>0</v>
      </c>
      <c r="G145" s="11">
        <f t="shared" ref="G145:G224" si="35">E145+F145</f>
        <v>0</v>
      </c>
      <c r="H145" s="11">
        <v>0</v>
      </c>
      <c r="I145" s="11">
        <v>0</v>
      </c>
      <c r="J145" s="11">
        <f t="shared" si="19"/>
        <v>0</v>
      </c>
    </row>
    <row r="146" spans="1:10" ht="21.75" customHeight="1" x14ac:dyDescent="0.3">
      <c r="A146" s="35"/>
      <c r="B146" s="12"/>
      <c r="C146" s="12"/>
      <c r="D146" s="10" t="s">
        <v>372</v>
      </c>
      <c r="E146" s="11">
        <v>0</v>
      </c>
      <c r="F146" s="11">
        <v>0</v>
      </c>
      <c r="G146" s="11">
        <f t="shared" si="35"/>
        <v>0</v>
      </c>
      <c r="H146" s="11">
        <v>0</v>
      </c>
      <c r="I146" s="11">
        <v>0</v>
      </c>
      <c r="J146" s="11">
        <f t="shared" si="19"/>
        <v>0</v>
      </c>
    </row>
    <row r="147" spans="1:10" ht="12.75" customHeight="1" x14ac:dyDescent="0.3">
      <c r="A147" s="35"/>
      <c r="B147" s="12"/>
      <c r="C147" s="12"/>
      <c r="D147" s="10" t="s">
        <v>373</v>
      </c>
      <c r="E147" s="11">
        <v>0</v>
      </c>
      <c r="F147" s="11">
        <v>0</v>
      </c>
      <c r="G147" s="11">
        <f t="shared" si="35"/>
        <v>0</v>
      </c>
      <c r="H147" s="11">
        <v>0</v>
      </c>
      <c r="I147" s="11">
        <v>0</v>
      </c>
      <c r="J147" s="11">
        <f t="shared" si="19"/>
        <v>0</v>
      </c>
    </row>
    <row r="148" spans="1:10" ht="12.75" customHeight="1" x14ac:dyDescent="0.3">
      <c r="A148" s="35"/>
      <c r="B148" s="12"/>
      <c r="C148" s="54" t="s">
        <v>303</v>
      </c>
      <c r="D148" s="80"/>
      <c r="E148" s="13">
        <f>SUM(E149)</f>
        <v>0</v>
      </c>
      <c r="F148" s="13">
        <f>SUM(F149)</f>
        <v>0</v>
      </c>
      <c r="G148" s="13">
        <f t="shared" si="35"/>
        <v>0</v>
      </c>
      <c r="H148" s="13">
        <f t="shared" ref="H148:I150" si="36">SUM(H149)</f>
        <v>0</v>
      </c>
      <c r="I148" s="13">
        <f t="shared" si="36"/>
        <v>0</v>
      </c>
      <c r="J148" s="13">
        <f t="shared" si="19"/>
        <v>0</v>
      </c>
    </row>
    <row r="149" spans="1:10" ht="24" x14ac:dyDescent="0.3">
      <c r="A149" s="35"/>
      <c r="B149" s="12"/>
      <c r="C149" s="12"/>
      <c r="D149" s="10" t="s">
        <v>264</v>
      </c>
      <c r="E149" s="11">
        <v>0</v>
      </c>
      <c r="F149" s="11">
        <v>0</v>
      </c>
      <c r="G149" s="11">
        <f t="shared" si="35"/>
        <v>0</v>
      </c>
      <c r="H149" s="11">
        <v>0</v>
      </c>
      <c r="I149" s="11">
        <v>0</v>
      </c>
      <c r="J149" s="11">
        <f t="shared" si="19"/>
        <v>0</v>
      </c>
    </row>
    <row r="150" spans="1:10" ht="12.75" customHeight="1" x14ac:dyDescent="0.3">
      <c r="A150" s="35"/>
      <c r="B150" s="12"/>
      <c r="C150" s="54" t="s">
        <v>109</v>
      </c>
      <c r="D150" s="80"/>
      <c r="E150" s="13">
        <f>SUM(E151)</f>
        <v>0</v>
      </c>
      <c r="F150" s="13">
        <f>SUM(F151)</f>
        <v>0</v>
      </c>
      <c r="G150" s="13">
        <f t="shared" si="35"/>
        <v>0</v>
      </c>
      <c r="H150" s="13">
        <f t="shared" si="36"/>
        <v>0</v>
      </c>
      <c r="I150" s="13">
        <f t="shared" si="36"/>
        <v>0</v>
      </c>
      <c r="J150" s="13">
        <f t="shared" si="19"/>
        <v>0</v>
      </c>
    </row>
    <row r="151" spans="1:10" ht="12.75" customHeight="1" x14ac:dyDescent="0.3">
      <c r="A151" s="35"/>
      <c r="B151" s="12"/>
      <c r="C151" s="12"/>
      <c r="D151" s="10" t="s">
        <v>109</v>
      </c>
      <c r="E151" s="11">
        <v>0</v>
      </c>
      <c r="F151" s="11">
        <v>0</v>
      </c>
      <c r="G151" s="11">
        <f t="shared" si="35"/>
        <v>0</v>
      </c>
      <c r="H151" s="11">
        <v>0</v>
      </c>
      <c r="I151" s="11">
        <v>0</v>
      </c>
      <c r="J151" s="11">
        <f t="shared" si="19"/>
        <v>0</v>
      </c>
    </row>
    <row r="152" spans="1:10" ht="12.75" customHeight="1" x14ac:dyDescent="0.3">
      <c r="A152" s="35"/>
      <c r="B152" s="12"/>
      <c r="C152" s="54" t="s">
        <v>110</v>
      </c>
      <c r="D152" s="80"/>
      <c r="E152" s="13">
        <v>0</v>
      </c>
      <c r="F152" s="13">
        <v>0</v>
      </c>
      <c r="G152" s="13">
        <f t="shared" si="35"/>
        <v>0</v>
      </c>
      <c r="H152" s="13">
        <v>0</v>
      </c>
      <c r="I152" s="13">
        <v>0</v>
      </c>
      <c r="J152" s="13">
        <f t="shared" si="19"/>
        <v>0</v>
      </c>
    </row>
    <row r="153" spans="1:10" ht="12.75" customHeight="1" x14ac:dyDescent="0.3">
      <c r="A153" s="45" t="s">
        <v>20</v>
      </c>
      <c r="B153" s="20"/>
      <c r="C153" s="20"/>
      <c r="D153" s="21"/>
      <c r="E153" s="13">
        <f>SUM(E154+E171++E206+E216+E234+E243+E252+E259+E184)</f>
        <v>323923.83999999997</v>
      </c>
      <c r="F153" s="13">
        <f>SUM(F154+F171++F206+F216+F234+F243+F252+F259+F184)</f>
        <v>0</v>
      </c>
      <c r="G153" s="13">
        <f t="shared" ref="G153:I153" si="37">SUM(G154+G171++G206+G216+G234+G243+G252+G259+G184)</f>
        <v>323923.83999999997</v>
      </c>
      <c r="H153" s="13">
        <f t="shared" si="37"/>
        <v>120834.64000000001</v>
      </c>
      <c r="I153" s="13">
        <f t="shared" si="37"/>
        <v>120834.64000000001</v>
      </c>
      <c r="J153" s="13">
        <f t="shared" ref="J153" si="38">SUM(J154+J171++J206+J216+J234+J243+J252+J259)</f>
        <v>194089.2</v>
      </c>
    </row>
    <row r="154" spans="1:10" ht="12.75" customHeight="1" x14ac:dyDescent="0.3">
      <c r="A154" s="35"/>
      <c r="B154" s="46" t="s">
        <v>21</v>
      </c>
      <c r="C154" s="46"/>
      <c r="D154" s="47"/>
      <c r="E154" s="13">
        <f>+E155+E158+E160+E162+E164+E167+E169</f>
        <v>0</v>
      </c>
      <c r="F154" s="13">
        <f>+F155+F158+F160+F162+F164+F167+F169+F165</f>
        <v>0</v>
      </c>
      <c r="G154" s="13">
        <f t="shared" si="35"/>
        <v>0</v>
      </c>
      <c r="H154" s="13">
        <f>+H155+H158+H160+H162+H164+H167+H169+H165</f>
        <v>0</v>
      </c>
      <c r="I154" s="13">
        <f>+I155+I158+I160+I162+I164+I167+I169+I165</f>
        <v>0</v>
      </c>
      <c r="J154" s="13">
        <f t="shared" si="19"/>
        <v>0</v>
      </c>
    </row>
    <row r="155" spans="1:10" ht="12.75" customHeight="1" x14ac:dyDescent="0.3">
      <c r="A155" s="35"/>
      <c r="B155" s="12"/>
      <c r="C155" s="54" t="s">
        <v>111</v>
      </c>
      <c r="D155" s="80"/>
      <c r="E155" s="13">
        <f>+E156+E157</f>
        <v>0</v>
      </c>
      <c r="F155" s="13">
        <f>+F156+F157</f>
        <v>0</v>
      </c>
      <c r="G155" s="13">
        <f t="shared" si="35"/>
        <v>0</v>
      </c>
      <c r="H155" s="13">
        <f t="shared" ref="H155:I155" si="39">+H156+H157</f>
        <v>0</v>
      </c>
      <c r="I155" s="13">
        <f t="shared" si="39"/>
        <v>0</v>
      </c>
      <c r="J155" s="13">
        <f t="shared" si="19"/>
        <v>0</v>
      </c>
    </row>
    <row r="156" spans="1:10" ht="12.75" customHeight="1" x14ac:dyDescent="0.3">
      <c r="A156" s="35"/>
      <c r="B156" s="12"/>
      <c r="C156" s="12"/>
      <c r="D156" s="10" t="s">
        <v>231</v>
      </c>
      <c r="E156" s="11">
        <v>0</v>
      </c>
      <c r="F156" s="11">
        <v>0</v>
      </c>
      <c r="G156" s="11">
        <f t="shared" si="35"/>
        <v>0</v>
      </c>
      <c r="H156" s="11">
        <v>0</v>
      </c>
      <c r="I156" s="11">
        <v>0</v>
      </c>
      <c r="J156" s="11">
        <f>G156-H156</f>
        <v>0</v>
      </c>
    </row>
    <row r="157" spans="1:10" ht="12.75" hidden="1" customHeight="1" x14ac:dyDescent="0.3">
      <c r="A157" s="35"/>
      <c r="B157" s="12"/>
      <c r="C157" s="12"/>
      <c r="D157" s="10" t="s">
        <v>232</v>
      </c>
      <c r="E157" s="11">
        <v>0</v>
      </c>
      <c r="F157" s="11">
        <v>0</v>
      </c>
      <c r="G157" s="11">
        <f t="shared" si="35"/>
        <v>0</v>
      </c>
      <c r="H157" s="11">
        <v>0</v>
      </c>
      <c r="I157" s="11">
        <v>0</v>
      </c>
      <c r="J157" s="11">
        <f t="shared" si="19"/>
        <v>0</v>
      </c>
    </row>
    <row r="158" spans="1:10" ht="12.75" customHeight="1" x14ac:dyDescent="0.3">
      <c r="A158" s="35"/>
      <c r="B158" s="12"/>
      <c r="C158" s="54" t="s">
        <v>112</v>
      </c>
      <c r="D158" s="80"/>
      <c r="E158" s="13">
        <f>SUM(E159)</f>
        <v>0</v>
      </c>
      <c r="F158" s="13">
        <f>SUM(F159)</f>
        <v>0</v>
      </c>
      <c r="G158" s="13">
        <f t="shared" si="35"/>
        <v>0</v>
      </c>
      <c r="H158" s="13">
        <f>SUM(H159)</f>
        <v>0</v>
      </c>
      <c r="I158" s="13">
        <f>SUM(I159)</f>
        <v>0</v>
      </c>
      <c r="J158" s="13">
        <f t="shared" si="19"/>
        <v>0</v>
      </c>
    </row>
    <row r="159" spans="1:10" ht="12.75" customHeight="1" x14ac:dyDescent="0.3">
      <c r="A159" s="35"/>
      <c r="B159" s="12"/>
      <c r="C159" s="12"/>
      <c r="D159" s="10" t="s">
        <v>265</v>
      </c>
      <c r="E159" s="11">
        <v>0</v>
      </c>
      <c r="F159" s="11">
        <v>0</v>
      </c>
      <c r="G159" s="11">
        <f t="shared" si="35"/>
        <v>0</v>
      </c>
      <c r="H159" s="11">
        <v>0</v>
      </c>
      <c r="I159" s="11">
        <v>0</v>
      </c>
      <c r="J159" s="11">
        <f t="shared" si="19"/>
        <v>0</v>
      </c>
    </row>
    <row r="160" spans="1:10" ht="12.75" customHeight="1" x14ac:dyDescent="0.3">
      <c r="A160" s="35"/>
      <c r="B160" s="12"/>
      <c r="C160" s="54" t="s">
        <v>113</v>
      </c>
      <c r="D160" s="80"/>
      <c r="E160" s="13">
        <f>SUM(E161)</f>
        <v>0</v>
      </c>
      <c r="F160" s="13">
        <f>SUM(F161)</f>
        <v>0</v>
      </c>
      <c r="G160" s="13">
        <f t="shared" si="35"/>
        <v>0</v>
      </c>
      <c r="H160" s="13">
        <f>SUM(H161)</f>
        <v>0</v>
      </c>
      <c r="I160" s="13">
        <f>SUM(I161)</f>
        <v>0</v>
      </c>
      <c r="J160" s="13">
        <f t="shared" si="19"/>
        <v>0</v>
      </c>
    </row>
    <row r="161" spans="1:10" ht="12.75" customHeight="1" x14ac:dyDescent="0.3">
      <c r="A161" s="35"/>
      <c r="B161" s="12"/>
      <c r="C161" s="12"/>
      <c r="D161" s="10" t="s">
        <v>279</v>
      </c>
      <c r="E161" s="11">
        <v>0</v>
      </c>
      <c r="F161" s="11">
        <v>0</v>
      </c>
      <c r="G161" s="11">
        <f t="shared" si="35"/>
        <v>0</v>
      </c>
      <c r="H161" s="11">
        <v>0</v>
      </c>
      <c r="I161" s="11">
        <v>0</v>
      </c>
      <c r="J161" s="11">
        <f t="shared" si="19"/>
        <v>0</v>
      </c>
    </row>
    <row r="162" spans="1:10" ht="12.75" customHeight="1" x14ac:dyDescent="0.3">
      <c r="A162" s="35"/>
      <c r="B162" s="12"/>
      <c r="C162" s="54" t="s">
        <v>114</v>
      </c>
      <c r="D162" s="80"/>
      <c r="E162" s="13">
        <f t="shared" ref="E162:F162" si="40">+E163</f>
        <v>0</v>
      </c>
      <c r="F162" s="13">
        <f t="shared" si="40"/>
        <v>0</v>
      </c>
      <c r="G162" s="13">
        <f t="shared" si="35"/>
        <v>0</v>
      </c>
      <c r="H162" s="13">
        <f t="shared" ref="H162:I162" si="41">+H163</f>
        <v>0</v>
      </c>
      <c r="I162" s="13">
        <f t="shared" si="41"/>
        <v>0</v>
      </c>
      <c r="J162" s="13">
        <f t="shared" si="19"/>
        <v>0</v>
      </c>
    </row>
    <row r="163" spans="1:10" ht="12.75" customHeight="1" x14ac:dyDescent="0.3">
      <c r="A163" s="35"/>
      <c r="B163" s="12"/>
      <c r="C163" s="12"/>
      <c r="D163" s="10" t="s">
        <v>233</v>
      </c>
      <c r="E163" s="11">
        <v>0</v>
      </c>
      <c r="F163" s="11">
        <v>0</v>
      </c>
      <c r="G163" s="11">
        <f t="shared" si="35"/>
        <v>0</v>
      </c>
      <c r="H163" s="11">
        <v>0</v>
      </c>
      <c r="I163" s="11">
        <v>0</v>
      </c>
      <c r="J163" s="11">
        <f t="shared" si="19"/>
        <v>0</v>
      </c>
    </row>
    <row r="164" spans="1:10" ht="12.75" customHeight="1" x14ac:dyDescent="0.3">
      <c r="A164" s="35"/>
      <c r="B164" s="12"/>
      <c r="C164" s="54" t="s">
        <v>115</v>
      </c>
      <c r="D164" s="80"/>
      <c r="E164" s="13">
        <v>0</v>
      </c>
      <c r="F164" s="13">
        <v>0</v>
      </c>
      <c r="G164" s="13">
        <f t="shared" si="35"/>
        <v>0</v>
      </c>
      <c r="H164" s="13">
        <v>0</v>
      </c>
      <c r="I164" s="13">
        <v>0</v>
      </c>
      <c r="J164" s="13">
        <f t="shared" si="19"/>
        <v>0</v>
      </c>
    </row>
    <row r="165" spans="1:10" ht="12.75" customHeight="1" x14ac:dyDescent="0.3">
      <c r="A165" s="35"/>
      <c r="B165" s="12"/>
      <c r="C165" s="54" t="s">
        <v>376</v>
      </c>
      <c r="D165" s="80"/>
      <c r="E165" s="13">
        <f>E166</f>
        <v>0</v>
      </c>
      <c r="F165" s="13">
        <f t="shared" ref="F165:J165" si="42">F166</f>
        <v>0</v>
      </c>
      <c r="G165" s="13">
        <f t="shared" si="42"/>
        <v>0</v>
      </c>
      <c r="H165" s="13">
        <f t="shared" si="42"/>
        <v>0</v>
      </c>
      <c r="I165" s="13">
        <f t="shared" si="42"/>
        <v>0</v>
      </c>
      <c r="J165" s="13">
        <f t="shared" si="42"/>
        <v>0</v>
      </c>
    </row>
    <row r="166" spans="1:10" ht="12.75" customHeight="1" x14ac:dyDescent="0.3">
      <c r="A166" s="35"/>
      <c r="B166" s="12"/>
      <c r="C166" s="54"/>
      <c r="D166" s="10" t="s">
        <v>377</v>
      </c>
      <c r="E166" s="13">
        <v>0</v>
      </c>
      <c r="F166" s="11">
        <v>0</v>
      </c>
      <c r="G166" s="11">
        <f t="shared" si="35"/>
        <v>0</v>
      </c>
      <c r="H166" s="11">
        <v>0</v>
      </c>
      <c r="I166" s="11">
        <v>0</v>
      </c>
      <c r="J166" s="11">
        <f t="shared" si="19"/>
        <v>0</v>
      </c>
    </row>
    <row r="167" spans="1:10" ht="12.75" customHeight="1" x14ac:dyDescent="0.3">
      <c r="A167" s="35"/>
      <c r="B167" s="12"/>
      <c r="C167" s="54" t="s">
        <v>116</v>
      </c>
      <c r="D167" s="80"/>
      <c r="E167" s="13">
        <f>SUM(E168)</f>
        <v>0</v>
      </c>
      <c r="F167" s="13">
        <f t="shared" ref="F167:J167" si="43">SUM(F168)</f>
        <v>0</v>
      </c>
      <c r="G167" s="13">
        <f t="shared" si="43"/>
        <v>0</v>
      </c>
      <c r="H167" s="13">
        <f t="shared" si="43"/>
        <v>0</v>
      </c>
      <c r="I167" s="13">
        <f t="shared" si="43"/>
        <v>0</v>
      </c>
      <c r="J167" s="13">
        <f t="shared" si="43"/>
        <v>0</v>
      </c>
    </row>
    <row r="168" spans="1:10" ht="22.5" customHeight="1" x14ac:dyDescent="0.3">
      <c r="A168" s="35"/>
      <c r="B168" s="12"/>
      <c r="C168" s="54"/>
      <c r="D168" s="10" t="s">
        <v>375</v>
      </c>
      <c r="E168" s="13">
        <v>0</v>
      </c>
      <c r="F168" s="13">
        <v>0</v>
      </c>
      <c r="G168" s="11">
        <f t="shared" si="35"/>
        <v>0</v>
      </c>
      <c r="H168" s="11">
        <v>0</v>
      </c>
      <c r="I168" s="11">
        <v>0</v>
      </c>
      <c r="J168" s="11">
        <f t="shared" si="19"/>
        <v>0</v>
      </c>
    </row>
    <row r="169" spans="1:10" ht="12.75" customHeight="1" x14ac:dyDescent="0.3">
      <c r="A169" s="35"/>
      <c r="B169" s="12"/>
      <c r="C169" s="54" t="s">
        <v>117</v>
      </c>
      <c r="D169" s="80"/>
      <c r="E169" s="13">
        <f>+E170</f>
        <v>0</v>
      </c>
      <c r="F169" s="13">
        <f>+F170</f>
        <v>0</v>
      </c>
      <c r="G169" s="13">
        <f t="shared" si="35"/>
        <v>0</v>
      </c>
      <c r="H169" s="13">
        <f>+H170</f>
        <v>0</v>
      </c>
      <c r="I169" s="13">
        <f>+I170</f>
        <v>0</v>
      </c>
      <c r="J169" s="13">
        <f t="shared" si="19"/>
        <v>0</v>
      </c>
    </row>
    <row r="170" spans="1:10" ht="29.25" customHeight="1" x14ac:dyDescent="0.3">
      <c r="A170" s="35"/>
      <c r="B170" s="12"/>
      <c r="C170" s="58"/>
      <c r="D170" s="10" t="s">
        <v>378</v>
      </c>
      <c r="E170" s="11">
        <v>0</v>
      </c>
      <c r="F170" s="11">
        <v>0</v>
      </c>
      <c r="G170" s="11">
        <f t="shared" si="35"/>
        <v>0</v>
      </c>
      <c r="H170" s="11">
        <v>0</v>
      </c>
      <c r="I170" s="11">
        <v>0</v>
      </c>
      <c r="J170" s="11">
        <f t="shared" si="19"/>
        <v>0</v>
      </c>
    </row>
    <row r="171" spans="1:10" ht="12.75" customHeight="1" x14ac:dyDescent="0.3">
      <c r="A171" s="35"/>
      <c r="B171" s="46" t="s">
        <v>22</v>
      </c>
      <c r="C171" s="46"/>
      <c r="D171" s="47"/>
      <c r="E171" s="13">
        <f>+E172+E174+E176+E178+E180+E182+E183</f>
        <v>18560</v>
      </c>
      <c r="F171" s="13">
        <f>+F172+F174+F176+F178+F180+F182+F183</f>
        <v>0</v>
      </c>
      <c r="G171" s="13">
        <f t="shared" si="35"/>
        <v>18560</v>
      </c>
      <c r="H171" s="13">
        <f>+H172+H174+H176+H178+H180+H182+H183</f>
        <v>4640</v>
      </c>
      <c r="I171" s="13">
        <f>+I172+I174+I176+I178+I180+I182+I183</f>
        <v>4640</v>
      </c>
      <c r="J171" s="13">
        <f t="shared" si="19"/>
        <v>13920</v>
      </c>
    </row>
    <row r="172" spans="1:10" ht="12.75" customHeight="1" x14ac:dyDescent="0.3">
      <c r="A172" s="35"/>
      <c r="B172" s="12"/>
      <c r="C172" s="54" t="s">
        <v>118</v>
      </c>
      <c r="D172" s="80"/>
      <c r="E172" s="13">
        <f t="shared" ref="E172:F172" si="44">+E173</f>
        <v>0</v>
      </c>
      <c r="F172" s="13">
        <f t="shared" si="44"/>
        <v>0</v>
      </c>
      <c r="G172" s="13">
        <f t="shared" si="35"/>
        <v>0</v>
      </c>
      <c r="H172" s="13">
        <f t="shared" ref="H172:I172" si="45">+H173</f>
        <v>0</v>
      </c>
      <c r="I172" s="13">
        <f t="shared" si="45"/>
        <v>0</v>
      </c>
      <c r="J172" s="13">
        <f t="shared" si="19"/>
        <v>0</v>
      </c>
    </row>
    <row r="173" spans="1:10" ht="12.75" customHeight="1" x14ac:dyDescent="0.3">
      <c r="A173" s="35"/>
      <c r="B173" s="12"/>
      <c r="C173" s="12"/>
      <c r="D173" s="10" t="s">
        <v>118</v>
      </c>
      <c r="E173" s="11">
        <v>0</v>
      </c>
      <c r="F173" s="11">
        <v>0</v>
      </c>
      <c r="G173" s="11">
        <f t="shared" si="35"/>
        <v>0</v>
      </c>
      <c r="H173" s="11">
        <v>0</v>
      </c>
      <c r="I173" s="11">
        <v>0</v>
      </c>
      <c r="J173" s="11">
        <f t="shared" si="19"/>
        <v>0</v>
      </c>
    </row>
    <row r="174" spans="1:10" ht="12.75" customHeight="1" x14ac:dyDescent="0.3">
      <c r="A174" s="35"/>
      <c r="B174" s="12"/>
      <c r="C174" s="54" t="s">
        <v>119</v>
      </c>
      <c r="D174" s="80"/>
      <c r="E174" s="13">
        <f>SUM(E175)</f>
        <v>0</v>
      </c>
      <c r="F174" s="13">
        <f>SUM(F175)</f>
        <v>0</v>
      </c>
      <c r="G174" s="13">
        <f t="shared" si="35"/>
        <v>0</v>
      </c>
      <c r="H174" s="13">
        <f>SUM(H175)</f>
        <v>0</v>
      </c>
      <c r="I174" s="13">
        <f>SUM(I175)</f>
        <v>0</v>
      </c>
      <c r="J174" s="13">
        <f t="shared" si="19"/>
        <v>0</v>
      </c>
    </row>
    <row r="175" spans="1:10" ht="12.75" customHeight="1" x14ac:dyDescent="0.3">
      <c r="A175" s="35"/>
      <c r="B175" s="12"/>
      <c r="C175" s="12"/>
      <c r="D175" s="10" t="s">
        <v>309</v>
      </c>
      <c r="E175" s="11">
        <v>0</v>
      </c>
      <c r="F175" s="11">
        <v>0</v>
      </c>
      <c r="G175" s="11">
        <f t="shared" si="35"/>
        <v>0</v>
      </c>
      <c r="H175" s="11">
        <v>0</v>
      </c>
      <c r="I175" s="11">
        <v>0</v>
      </c>
      <c r="J175" s="11">
        <f t="shared" si="19"/>
        <v>0</v>
      </c>
    </row>
    <row r="176" spans="1:10" ht="12.75" customHeight="1" x14ac:dyDescent="0.3">
      <c r="A176" s="35"/>
      <c r="B176" s="12"/>
      <c r="C176" s="54" t="s">
        <v>120</v>
      </c>
      <c r="D176" s="80"/>
      <c r="E176" s="13">
        <f>SUM(E177)</f>
        <v>0</v>
      </c>
      <c r="F176" s="13">
        <f>SUM(F177)</f>
        <v>0</v>
      </c>
      <c r="G176" s="13">
        <f t="shared" si="35"/>
        <v>0</v>
      </c>
      <c r="H176" s="13">
        <f>SUM(H177)</f>
        <v>0</v>
      </c>
      <c r="I176" s="13">
        <f>SUM(I177)</f>
        <v>0</v>
      </c>
      <c r="J176" s="13">
        <f t="shared" si="19"/>
        <v>0</v>
      </c>
    </row>
    <row r="177" spans="1:10" ht="12.75" customHeight="1" x14ac:dyDescent="0.3">
      <c r="A177" s="35"/>
      <c r="B177" s="12"/>
      <c r="C177" s="12"/>
      <c r="D177" s="10" t="s">
        <v>266</v>
      </c>
      <c r="E177" s="11">
        <v>0</v>
      </c>
      <c r="F177" s="11">
        <v>0</v>
      </c>
      <c r="G177" s="11">
        <f t="shared" si="35"/>
        <v>0</v>
      </c>
      <c r="H177" s="11">
        <v>0</v>
      </c>
      <c r="I177" s="11">
        <v>0</v>
      </c>
      <c r="J177" s="11">
        <f t="shared" si="19"/>
        <v>0</v>
      </c>
    </row>
    <row r="178" spans="1:10" ht="12.75" customHeight="1" x14ac:dyDescent="0.3">
      <c r="A178" s="35"/>
      <c r="B178" s="12"/>
      <c r="C178" s="54" t="s">
        <v>121</v>
      </c>
      <c r="D178" s="80"/>
      <c r="E178" s="13">
        <f>SUM(E179)</f>
        <v>18560</v>
      </c>
      <c r="F178" s="13">
        <f>SUM(F179)</f>
        <v>0</v>
      </c>
      <c r="G178" s="13">
        <f t="shared" si="35"/>
        <v>18560</v>
      </c>
      <c r="H178" s="13">
        <f>SUM(H179)</f>
        <v>4640</v>
      </c>
      <c r="I178" s="13">
        <f>SUM(I179)</f>
        <v>4640</v>
      </c>
      <c r="J178" s="13">
        <f t="shared" si="19"/>
        <v>13920</v>
      </c>
    </row>
    <row r="179" spans="1:10" ht="12.75" customHeight="1" x14ac:dyDescent="0.3">
      <c r="A179" s="35"/>
      <c r="B179" s="12"/>
      <c r="C179" s="12"/>
      <c r="D179" s="10" t="s">
        <v>310</v>
      </c>
      <c r="E179" s="11">
        <v>18560</v>
      </c>
      <c r="F179" s="11">
        <v>0</v>
      </c>
      <c r="G179" s="11">
        <f t="shared" si="35"/>
        <v>18560</v>
      </c>
      <c r="H179" s="11">
        <v>4640</v>
      </c>
      <c r="I179" s="11">
        <v>4640</v>
      </c>
      <c r="J179" s="11">
        <f t="shared" si="19"/>
        <v>13920</v>
      </c>
    </row>
    <row r="180" spans="1:10" ht="12.75" customHeight="1" x14ac:dyDescent="0.3">
      <c r="A180" s="35"/>
      <c r="B180" s="12"/>
      <c r="C180" s="54" t="s">
        <v>219</v>
      </c>
      <c r="D180" s="80"/>
      <c r="E180" s="13">
        <f>SUM(E181)</f>
        <v>0</v>
      </c>
      <c r="F180" s="13">
        <f>SUM(F181)</f>
        <v>0</v>
      </c>
      <c r="G180" s="13">
        <f t="shared" si="35"/>
        <v>0</v>
      </c>
      <c r="H180" s="13">
        <f>SUM(H181)</f>
        <v>0</v>
      </c>
      <c r="I180" s="13">
        <f>SUM(I181)</f>
        <v>0</v>
      </c>
      <c r="J180" s="13">
        <f t="shared" si="19"/>
        <v>0</v>
      </c>
    </row>
    <row r="181" spans="1:10" ht="12.75" customHeight="1" x14ac:dyDescent="0.3">
      <c r="A181" s="35"/>
      <c r="B181" s="12"/>
      <c r="C181" s="12"/>
      <c r="D181" s="10" t="s">
        <v>288</v>
      </c>
      <c r="E181" s="11">
        <v>0</v>
      </c>
      <c r="F181" s="11">
        <v>0</v>
      </c>
      <c r="G181" s="11">
        <f t="shared" si="35"/>
        <v>0</v>
      </c>
      <c r="H181" s="11">
        <v>0</v>
      </c>
      <c r="I181" s="11">
        <v>0</v>
      </c>
      <c r="J181" s="11">
        <f t="shared" si="19"/>
        <v>0</v>
      </c>
    </row>
    <row r="182" spans="1:10" ht="12.75" customHeight="1" x14ac:dyDescent="0.3">
      <c r="A182" s="35"/>
      <c r="B182" s="12"/>
      <c r="C182" s="54" t="s">
        <v>122</v>
      </c>
      <c r="D182" s="80"/>
      <c r="E182" s="13">
        <v>0</v>
      </c>
      <c r="F182" s="13">
        <v>0</v>
      </c>
      <c r="G182" s="13">
        <f t="shared" si="35"/>
        <v>0</v>
      </c>
      <c r="H182" s="13">
        <v>0</v>
      </c>
      <c r="I182" s="13">
        <v>0</v>
      </c>
      <c r="J182" s="13">
        <f t="shared" si="19"/>
        <v>0</v>
      </c>
    </row>
    <row r="183" spans="1:10" ht="12.75" customHeight="1" x14ac:dyDescent="0.3">
      <c r="A183" s="35"/>
      <c r="B183" s="12"/>
      <c r="C183" s="54" t="s">
        <v>123</v>
      </c>
      <c r="D183" s="80"/>
      <c r="E183" s="13">
        <v>0</v>
      </c>
      <c r="F183" s="13">
        <v>0</v>
      </c>
      <c r="G183" s="13">
        <f t="shared" si="35"/>
        <v>0</v>
      </c>
      <c r="H183" s="13">
        <v>0</v>
      </c>
      <c r="I183" s="13">
        <v>0</v>
      </c>
      <c r="J183" s="13">
        <f t="shared" ref="J183:J202" si="46">G183-H183</f>
        <v>0</v>
      </c>
    </row>
    <row r="184" spans="1:10" ht="12.75" customHeight="1" x14ac:dyDescent="0.3">
      <c r="A184" s="35"/>
      <c r="B184" s="104" t="s">
        <v>384</v>
      </c>
      <c r="C184" s="104"/>
      <c r="D184" s="105"/>
      <c r="E184" s="13">
        <f>E185+E187+E191+E193+E195+E200+E202+E203</f>
        <v>12000</v>
      </c>
      <c r="F184" s="13">
        <f t="shared" ref="F184:J184" si="47">F185+F187+F191+F193+F195+F200+F202+F203</f>
        <v>0</v>
      </c>
      <c r="G184" s="13">
        <f t="shared" si="47"/>
        <v>12000</v>
      </c>
      <c r="H184" s="13">
        <f t="shared" si="47"/>
        <v>3000</v>
      </c>
      <c r="I184" s="13">
        <f t="shared" si="47"/>
        <v>3000</v>
      </c>
      <c r="J184" s="13">
        <f t="shared" si="47"/>
        <v>9000</v>
      </c>
    </row>
    <row r="185" spans="1:10" ht="12.75" customHeight="1" x14ac:dyDescent="0.3">
      <c r="A185" s="35"/>
      <c r="B185" s="12"/>
      <c r="C185" s="54" t="s">
        <v>124</v>
      </c>
      <c r="D185" s="80"/>
      <c r="E185" s="13">
        <f t="shared" ref="E185:F185" si="48">+E186</f>
        <v>0</v>
      </c>
      <c r="F185" s="13">
        <f t="shared" si="48"/>
        <v>0</v>
      </c>
      <c r="G185" s="13">
        <f t="shared" si="35"/>
        <v>0</v>
      </c>
      <c r="H185" s="13">
        <f t="shared" ref="H185:I185" si="49">+H186</f>
        <v>0</v>
      </c>
      <c r="I185" s="13">
        <f t="shared" si="49"/>
        <v>0</v>
      </c>
      <c r="J185" s="13">
        <f t="shared" si="46"/>
        <v>0</v>
      </c>
    </row>
    <row r="186" spans="1:10" ht="12.75" customHeight="1" x14ac:dyDescent="0.3">
      <c r="A186" s="35"/>
      <c r="B186" s="12"/>
      <c r="C186" s="12"/>
      <c r="D186" s="10" t="s">
        <v>379</v>
      </c>
      <c r="E186" s="11">
        <v>0</v>
      </c>
      <c r="F186" s="11">
        <v>0</v>
      </c>
      <c r="G186" s="11">
        <f t="shared" si="35"/>
        <v>0</v>
      </c>
      <c r="H186" s="11">
        <v>0</v>
      </c>
      <c r="I186" s="11">
        <v>0</v>
      </c>
      <c r="J186" s="11">
        <f t="shared" si="46"/>
        <v>0</v>
      </c>
    </row>
    <row r="187" spans="1:10" ht="12.75" customHeight="1" x14ac:dyDescent="0.3">
      <c r="A187" s="35"/>
      <c r="B187" s="12"/>
      <c r="C187" s="54" t="s">
        <v>125</v>
      </c>
      <c r="D187" s="80"/>
      <c r="E187" s="13">
        <f>+E188+E189+E190</f>
        <v>0</v>
      </c>
      <c r="F187" s="13">
        <f>+F188+F189+F190</f>
        <v>0</v>
      </c>
      <c r="G187" s="13">
        <f>E187+F187</f>
        <v>0</v>
      </c>
      <c r="H187" s="13">
        <f>+H188+H189+H190</f>
        <v>0</v>
      </c>
      <c r="I187" s="13">
        <f>+I188+I189+I190</f>
        <v>0</v>
      </c>
      <c r="J187" s="13">
        <f>G187-H187</f>
        <v>0</v>
      </c>
    </row>
    <row r="188" spans="1:10" ht="24" x14ac:dyDescent="0.3">
      <c r="A188" s="35"/>
      <c r="B188" s="12"/>
      <c r="C188" s="58"/>
      <c r="D188" s="10" t="s">
        <v>380</v>
      </c>
      <c r="E188" s="11">
        <v>0</v>
      </c>
      <c r="F188" s="11">
        <v>0</v>
      </c>
      <c r="G188" s="11">
        <f t="shared" si="35"/>
        <v>0</v>
      </c>
      <c r="H188" s="11">
        <v>0</v>
      </c>
      <c r="I188" s="11">
        <v>0</v>
      </c>
      <c r="J188" s="11">
        <f>G188-H188</f>
        <v>0</v>
      </c>
    </row>
    <row r="189" spans="1:10" ht="12.75" customHeight="1" x14ac:dyDescent="0.3">
      <c r="A189" s="35"/>
      <c r="B189" s="12"/>
      <c r="C189" s="12"/>
      <c r="D189" s="10" t="s">
        <v>327</v>
      </c>
      <c r="E189" s="11">
        <v>0</v>
      </c>
      <c r="F189" s="11">
        <v>0</v>
      </c>
      <c r="G189" s="11">
        <f>E189+F189</f>
        <v>0</v>
      </c>
      <c r="H189" s="11">
        <v>0</v>
      </c>
      <c r="I189" s="11">
        <v>0</v>
      </c>
      <c r="J189" s="11">
        <f t="shared" ref="J189:J190" si="50">G189-H189</f>
        <v>0</v>
      </c>
    </row>
    <row r="190" spans="1:10" ht="12.75" customHeight="1" x14ac:dyDescent="0.3">
      <c r="A190" s="35"/>
      <c r="B190" s="12"/>
      <c r="C190" s="12"/>
      <c r="D190" s="10" t="s">
        <v>311</v>
      </c>
      <c r="E190" s="11">
        <v>0</v>
      </c>
      <c r="F190" s="11">
        <v>0</v>
      </c>
      <c r="G190" s="11">
        <f t="shared" ref="G190" si="51">E190+F190</f>
        <v>0</v>
      </c>
      <c r="H190" s="11">
        <v>0</v>
      </c>
      <c r="I190" s="11">
        <v>0</v>
      </c>
      <c r="J190" s="11">
        <f t="shared" si="50"/>
        <v>0</v>
      </c>
    </row>
    <row r="191" spans="1:10" ht="12.75" customHeight="1" x14ac:dyDescent="0.3">
      <c r="A191" s="35"/>
      <c r="B191" s="12"/>
      <c r="C191" s="54" t="s">
        <v>126</v>
      </c>
      <c r="D191" s="80"/>
      <c r="E191" s="13">
        <f>+E192</f>
        <v>0</v>
      </c>
      <c r="F191" s="13">
        <f>+F192</f>
        <v>0</v>
      </c>
      <c r="G191" s="13">
        <f>E191+F191</f>
        <v>0</v>
      </c>
      <c r="H191" s="13">
        <f>+H192</f>
        <v>0</v>
      </c>
      <c r="I191" s="13">
        <f>+I192</f>
        <v>0</v>
      </c>
      <c r="J191" s="13">
        <f>G191-H191</f>
        <v>0</v>
      </c>
    </row>
    <row r="192" spans="1:10" ht="12.75" customHeight="1" x14ac:dyDescent="0.3">
      <c r="A192" s="35"/>
      <c r="B192" s="12"/>
      <c r="C192" s="58"/>
      <c r="D192" s="10" t="s">
        <v>312</v>
      </c>
      <c r="E192" s="11">
        <v>0</v>
      </c>
      <c r="F192" s="11">
        <v>0</v>
      </c>
      <c r="G192" s="11">
        <f>E192+F192</f>
        <v>0</v>
      </c>
      <c r="H192" s="11">
        <v>0</v>
      </c>
      <c r="I192" s="11">
        <v>0</v>
      </c>
      <c r="J192" s="11">
        <f>G192-H192</f>
        <v>0</v>
      </c>
    </row>
    <row r="193" spans="1:10" ht="12.75" customHeight="1" x14ac:dyDescent="0.3">
      <c r="A193" s="35"/>
      <c r="B193" s="12"/>
      <c r="C193" s="54" t="s">
        <v>127</v>
      </c>
      <c r="D193" s="80"/>
      <c r="E193" s="13">
        <f>SUM(E194)</f>
        <v>0</v>
      </c>
      <c r="F193" s="13">
        <f>SUM(F194)</f>
        <v>0</v>
      </c>
      <c r="G193" s="13">
        <f t="shared" si="35"/>
        <v>0</v>
      </c>
      <c r="H193" s="13">
        <f t="shared" ref="H193:I193" si="52">SUM(H194)</f>
        <v>0</v>
      </c>
      <c r="I193" s="13">
        <f t="shared" si="52"/>
        <v>0</v>
      </c>
      <c r="J193" s="13">
        <f t="shared" si="46"/>
        <v>0</v>
      </c>
    </row>
    <row r="194" spans="1:10" ht="12.75" customHeight="1" x14ac:dyDescent="0.3">
      <c r="A194" s="35"/>
      <c r="B194" s="12"/>
      <c r="C194" s="12"/>
      <c r="D194" s="10" t="s">
        <v>267</v>
      </c>
      <c r="E194" s="11">
        <v>0</v>
      </c>
      <c r="F194" s="11">
        <v>0</v>
      </c>
      <c r="G194" s="11">
        <f t="shared" si="35"/>
        <v>0</v>
      </c>
      <c r="H194" s="11">
        <v>0</v>
      </c>
      <c r="I194" s="11">
        <v>0</v>
      </c>
      <c r="J194" s="11">
        <f t="shared" si="46"/>
        <v>0</v>
      </c>
    </row>
    <row r="195" spans="1:10" ht="12.75" customHeight="1" x14ac:dyDescent="0.3">
      <c r="A195" s="35"/>
      <c r="B195" s="12"/>
      <c r="C195" s="54" t="s">
        <v>128</v>
      </c>
      <c r="D195" s="80"/>
      <c r="E195" s="13">
        <f>SUM(E196:E199)</f>
        <v>12000</v>
      </c>
      <c r="F195" s="13">
        <f>SUM(F196:F199)</f>
        <v>0</v>
      </c>
      <c r="G195" s="13">
        <f>E195+F195</f>
        <v>12000</v>
      </c>
      <c r="H195" s="13">
        <f>SUM(H196:H199)</f>
        <v>3000</v>
      </c>
      <c r="I195" s="13">
        <f>SUM(I196:I199)</f>
        <v>3000</v>
      </c>
      <c r="J195" s="13">
        <f t="shared" si="46"/>
        <v>9000</v>
      </c>
    </row>
    <row r="196" spans="1:10" ht="36" x14ac:dyDescent="0.3">
      <c r="A196" s="35"/>
      <c r="B196" s="12"/>
      <c r="C196" s="12"/>
      <c r="D196" s="10" t="s">
        <v>381</v>
      </c>
      <c r="E196" s="11">
        <v>0</v>
      </c>
      <c r="F196" s="11">
        <v>0</v>
      </c>
      <c r="G196" s="11">
        <f t="shared" ref="G196:G199" si="53">E196+F196</f>
        <v>0</v>
      </c>
      <c r="H196" s="11">
        <v>0</v>
      </c>
      <c r="I196" s="11">
        <v>0</v>
      </c>
      <c r="J196" s="11">
        <f t="shared" si="46"/>
        <v>0</v>
      </c>
    </row>
    <row r="197" spans="1:10" ht="12.75" customHeight="1" x14ac:dyDescent="0.3">
      <c r="A197" s="35"/>
      <c r="B197" s="12"/>
      <c r="C197" s="12"/>
      <c r="D197" s="10" t="s">
        <v>382</v>
      </c>
      <c r="E197" s="11">
        <v>12000</v>
      </c>
      <c r="F197" s="11">
        <v>0</v>
      </c>
      <c r="G197" s="11">
        <f t="shared" si="53"/>
        <v>12000</v>
      </c>
      <c r="H197" s="11">
        <v>3000</v>
      </c>
      <c r="I197" s="11">
        <v>3000</v>
      </c>
      <c r="J197" s="11">
        <f t="shared" si="46"/>
        <v>9000</v>
      </c>
    </row>
    <row r="198" spans="1:10" ht="12.75" customHeight="1" x14ac:dyDescent="0.3">
      <c r="A198" s="35"/>
      <c r="B198" s="12"/>
      <c r="C198" s="12"/>
      <c r="D198" s="10" t="s">
        <v>313</v>
      </c>
      <c r="E198" s="11">
        <v>0</v>
      </c>
      <c r="F198" s="11">
        <v>0</v>
      </c>
      <c r="G198" s="11">
        <f t="shared" si="53"/>
        <v>0</v>
      </c>
      <c r="H198" s="11">
        <v>0</v>
      </c>
      <c r="I198" s="11">
        <v>0</v>
      </c>
      <c r="J198" s="11">
        <f t="shared" si="46"/>
        <v>0</v>
      </c>
    </row>
    <row r="199" spans="1:10" ht="12.75" customHeight="1" x14ac:dyDescent="0.3">
      <c r="A199" s="35"/>
      <c r="B199" s="12"/>
      <c r="C199" s="12"/>
      <c r="D199" s="10" t="s">
        <v>314</v>
      </c>
      <c r="E199" s="11">
        <v>0</v>
      </c>
      <c r="F199" s="11">
        <v>0</v>
      </c>
      <c r="G199" s="11">
        <f t="shared" si="53"/>
        <v>0</v>
      </c>
      <c r="H199" s="11">
        <v>0</v>
      </c>
      <c r="I199" s="11">
        <v>0</v>
      </c>
      <c r="J199" s="11">
        <f t="shared" si="46"/>
        <v>0</v>
      </c>
    </row>
    <row r="200" spans="1:10" ht="12.75" customHeight="1" x14ac:dyDescent="0.3">
      <c r="A200" s="35"/>
      <c r="B200" s="12"/>
      <c r="C200" s="54" t="s">
        <v>129</v>
      </c>
      <c r="D200" s="80"/>
      <c r="E200" s="13">
        <f>SUM(E201)</f>
        <v>0</v>
      </c>
      <c r="F200" s="13">
        <f>SUM(F201)</f>
        <v>0</v>
      </c>
      <c r="G200" s="13">
        <f t="shared" si="35"/>
        <v>0</v>
      </c>
      <c r="H200" s="13">
        <f t="shared" ref="H200:I200" si="54">SUM(H201)</f>
        <v>0</v>
      </c>
      <c r="I200" s="13">
        <f t="shared" si="54"/>
        <v>0</v>
      </c>
      <c r="J200" s="13">
        <f t="shared" si="46"/>
        <v>0</v>
      </c>
    </row>
    <row r="201" spans="1:10" ht="24" x14ac:dyDescent="0.3">
      <c r="A201" s="35"/>
      <c r="B201" s="12"/>
      <c r="C201" s="12"/>
      <c r="D201" s="10" t="s">
        <v>268</v>
      </c>
      <c r="E201" s="11">
        <v>0</v>
      </c>
      <c r="F201" s="11">
        <v>0</v>
      </c>
      <c r="G201" s="11">
        <f t="shared" si="35"/>
        <v>0</v>
      </c>
      <c r="H201" s="11">
        <v>0</v>
      </c>
      <c r="I201" s="11">
        <v>0</v>
      </c>
      <c r="J201" s="11">
        <f t="shared" si="46"/>
        <v>0</v>
      </c>
    </row>
    <row r="202" spans="1:10" ht="12.75" customHeight="1" x14ac:dyDescent="0.3">
      <c r="A202" s="35"/>
      <c r="B202" s="12"/>
      <c r="C202" s="54" t="s">
        <v>130</v>
      </c>
      <c r="D202" s="80"/>
      <c r="E202" s="13">
        <v>0</v>
      </c>
      <c r="F202" s="13">
        <v>0</v>
      </c>
      <c r="G202" s="13">
        <f t="shared" si="35"/>
        <v>0</v>
      </c>
      <c r="H202" s="13">
        <v>0</v>
      </c>
      <c r="I202" s="13">
        <v>0</v>
      </c>
      <c r="J202" s="13">
        <f t="shared" si="46"/>
        <v>0</v>
      </c>
    </row>
    <row r="203" spans="1:10" ht="12.75" customHeight="1" x14ac:dyDescent="0.3">
      <c r="A203" s="35"/>
      <c r="B203" s="12"/>
      <c r="C203" s="54" t="s">
        <v>131</v>
      </c>
      <c r="D203" s="80"/>
      <c r="E203" s="13">
        <f t="shared" ref="E203:J203" si="55">SUM(E204:E205)</f>
        <v>0</v>
      </c>
      <c r="F203" s="13">
        <f t="shared" si="55"/>
        <v>0</v>
      </c>
      <c r="G203" s="13">
        <f t="shared" si="55"/>
        <v>0</v>
      </c>
      <c r="H203" s="13">
        <f t="shared" si="55"/>
        <v>0</v>
      </c>
      <c r="I203" s="13">
        <f t="shared" si="55"/>
        <v>0</v>
      </c>
      <c r="J203" s="13">
        <f t="shared" si="55"/>
        <v>0</v>
      </c>
    </row>
    <row r="204" spans="1:10" ht="12.75" customHeight="1" x14ac:dyDescent="0.3">
      <c r="A204" s="35"/>
      <c r="B204" s="12"/>
      <c r="C204" s="12"/>
      <c r="D204" s="10" t="s">
        <v>269</v>
      </c>
      <c r="E204" s="11">
        <v>0</v>
      </c>
      <c r="F204" s="11">
        <v>0</v>
      </c>
      <c r="G204" s="11">
        <f t="shared" ref="G204:G205" si="56">E204+F204</f>
        <v>0</v>
      </c>
      <c r="H204" s="11">
        <v>0</v>
      </c>
      <c r="I204" s="11">
        <v>0</v>
      </c>
      <c r="J204" s="11">
        <f t="shared" ref="J204:J267" si="57">G204-H204</f>
        <v>0</v>
      </c>
    </row>
    <row r="205" spans="1:10" x14ac:dyDescent="0.3">
      <c r="A205" s="35"/>
      <c r="B205" s="12"/>
      <c r="C205" s="12"/>
      <c r="D205" s="10" t="s">
        <v>383</v>
      </c>
      <c r="E205" s="11">
        <v>0</v>
      </c>
      <c r="F205" s="11">
        <v>0</v>
      </c>
      <c r="G205" s="11">
        <f t="shared" si="56"/>
        <v>0</v>
      </c>
      <c r="H205" s="11">
        <v>0</v>
      </c>
      <c r="I205" s="11">
        <v>0</v>
      </c>
      <c r="J205" s="11">
        <f t="shared" si="57"/>
        <v>0</v>
      </c>
    </row>
    <row r="206" spans="1:10" ht="12.75" customHeight="1" x14ac:dyDescent="0.3">
      <c r="A206" s="35"/>
      <c r="B206" s="46" t="s">
        <v>23</v>
      </c>
      <c r="C206" s="46"/>
      <c r="D206" s="47"/>
      <c r="E206" s="13">
        <f>+E207+E210+E211+E214</f>
        <v>5363.84</v>
      </c>
      <c r="F206" s="13">
        <f>+F207+F210+F211+F214</f>
        <v>0</v>
      </c>
      <c r="G206" s="13">
        <f t="shared" si="35"/>
        <v>5363.84</v>
      </c>
      <c r="H206" s="13">
        <f t="shared" ref="H206:I206" si="58">+H207+H210+H211+H214</f>
        <v>1340.96</v>
      </c>
      <c r="I206" s="13">
        <f t="shared" si="58"/>
        <v>1340.96</v>
      </c>
      <c r="J206" s="13">
        <f t="shared" si="57"/>
        <v>4022.88</v>
      </c>
    </row>
    <row r="207" spans="1:10" ht="12.75" customHeight="1" x14ac:dyDescent="0.3">
      <c r="A207" s="35"/>
      <c r="B207" s="12"/>
      <c r="C207" s="54" t="s">
        <v>132</v>
      </c>
      <c r="D207" s="27"/>
      <c r="E207" s="13">
        <f>+E208+E209</f>
        <v>5363.84</v>
      </c>
      <c r="F207" s="13">
        <f t="shared" ref="F207:J207" si="59">+F208+F209</f>
        <v>0</v>
      </c>
      <c r="G207" s="13">
        <f t="shared" si="59"/>
        <v>5363.84</v>
      </c>
      <c r="H207" s="13">
        <f t="shared" si="59"/>
        <v>1340.96</v>
      </c>
      <c r="I207" s="13">
        <f t="shared" si="59"/>
        <v>1340.96</v>
      </c>
      <c r="J207" s="13">
        <f t="shared" si="59"/>
        <v>0</v>
      </c>
    </row>
    <row r="208" spans="1:10" ht="12.75" customHeight="1" x14ac:dyDescent="0.3">
      <c r="A208" s="35"/>
      <c r="B208" s="12"/>
      <c r="C208" s="12"/>
      <c r="D208" s="16" t="s">
        <v>234</v>
      </c>
      <c r="E208" s="11">
        <v>5363.84</v>
      </c>
      <c r="F208" s="11">
        <v>0</v>
      </c>
      <c r="G208" s="11">
        <f t="shared" ref="G208:G209" si="60">E208+F208</f>
        <v>5363.84</v>
      </c>
      <c r="H208" s="11">
        <v>1340.96</v>
      </c>
      <c r="I208" s="11">
        <v>1340.96</v>
      </c>
      <c r="J208" s="11">
        <v>0</v>
      </c>
    </row>
    <row r="209" spans="1:10" ht="12.75" customHeight="1" x14ac:dyDescent="0.3">
      <c r="A209" s="35"/>
      <c r="B209" s="12"/>
      <c r="C209" s="12"/>
      <c r="D209" s="16" t="s">
        <v>272</v>
      </c>
      <c r="E209" s="11">
        <v>0</v>
      </c>
      <c r="F209" s="11">
        <v>0</v>
      </c>
      <c r="G209" s="11">
        <f t="shared" si="60"/>
        <v>0</v>
      </c>
      <c r="H209" s="11">
        <v>0</v>
      </c>
      <c r="I209" s="11">
        <v>0</v>
      </c>
      <c r="J209" s="11">
        <v>0</v>
      </c>
    </row>
    <row r="210" spans="1:10" ht="12.75" customHeight="1" x14ac:dyDescent="0.3">
      <c r="A210" s="35"/>
      <c r="B210" s="12"/>
      <c r="C210" s="54" t="s">
        <v>133</v>
      </c>
      <c r="D210" s="27"/>
      <c r="E210" s="13">
        <v>0</v>
      </c>
      <c r="F210" s="13">
        <v>0</v>
      </c>
      <c r="G210" s="13">
        <f t="shared" si="35"/>
        <v>0</v>
      </c>
      <c r="H210" s="13">
        <v>0</v>
      </c>
      <c r="I210" s="13">
        <v>0</v>
      </c>
      <c r="J210" s="13">
        <f t="shared" si="57"/>
        <v>0</v>
      </c>
    </row>
    <row r="211" spans="1:10" ht="12.75" customHeight="1" x14ac:dyDescent="0.3">
      <c r="A211" s="35"/>
      <c r="B211" s="12"/>
      <c r="C211" s="54" t="s">
        <v>134</v>
      </c>
      <c r="D211" s="27"/>
      <c r="E211" s="13">
        <f>SUM(E212)</f>
        <v>0</v>
      </c>
      <c r="F211" s="13">
        <f>SUM(F212)</f>
        <v>0</v>
      </c>
      <c r="G211" s="13">
        <f t="shared" si="35"/>
        <v>0</v>
      </c>
      <c r="H211" s="13">
        <f>SUM(H212)</f>
        <v>0</v>
      </c>
      <c r="I211" s="13">
        <f>SUM(I212)</f>
        <v>0</v>
      </c>
      <c r="J211" s="13">
        <f t="shared" si="57"/>
        <v>0</v>
      </c>
    </row>
    <row r="212" spans="1:10" ht="12.75" customHeight="1" x14ac:dyDescent="0.3">
      <c r="A212" s="35"/>
      <c r="B212" s="12"/>
      <c r="C212" s="12"/>
      <c r="D212" s="16" t="s">
        <v>315</v>
      </c>
      <c r="E212" s="11">
        <v>0</v>
      </c>
      <c r="F212" s="11">
        <v>0</v>
      </c>
      <c r="G212" s="11">
        <f t="shared" si="35"/>
        <v>0</v>
      </c>
      <c r="H212" s="11">
        <v>0</v>
      </c>
      <c r="I212" s="11">
        <v>0</v>
      </c>
      <c r="J212" s="11">
        <f t="shared" si="57"/>
        <v>0</v>
      </c>
    </row>
    <row r="213" spans="1:10" s="17" customFormat="1" ht="12.75" customHeight="1" x14ac:dyDescent="0.3">
      <c r="A213" s="36"/>
      <c r="B213" s="79"/>
      <c r="C213" s="54" t="s">
        <v>135</v>
      </c>
      <c r="D213" s="27"/>
      <c r="E213" s="13">
        <v>0</v>
      </c>
      <c r="F213" s="13">
        <v>0</v>
      </c>
      <c r="G213" s="13">
        <f t="shared" si="35"/>
        <v>0</v>
      </c>
      <c r="H213" s="13">
        <v>0</v>
      </c>
      <c r="I213" s="13">
        <v>0</v>
      </c>
      <c r="J213" s="13">
        <f t="shared" si="57"/>
        <v>0</v>
      </c>
    </row>
    <row r="214" spans="1:10" ht="12.75" customHeight="1" x14ac:dyDescent="0.3">
      <c r="A214" s="35"/>
      <c r="B214" s="12"/>
      <c r="C214" s="54" t="s">
        <v>136</v>
      </c>
      <c r="D214" s="27"/>
      <c r="E214" s="13">
        <f>SUM(E215)</f>
        <v>0</v>
      </c>
      <c r="F214" s="13">
        <f>SUM(F215)</f>
        <v>0</v>
      </c>
      <c r="G214" s="13">
        <f t="shared" si="35"/>
        <v>0</v>
      </c>
      <c r="H214" s="13">
        <f>SUM(H215)</f>
        <v>0</v>
      </c>
      <c r="I214" s="13">
        <f>SUM(I215)</f>
        <v>0</v>
      </c>
      <c r="J214" s="13">
        <f t="shared" si="57"/>
        <v>0</v>
      </c>
    </row>
    <row r="215" spans="1:10" ht="12.75" customHeight="1" x14ac:dyDescent="0.3">
      <c r="A215" s="35"/>
      <c r="B215" s="12"/>
      <c r="C215" s="12"/>
      <c r="D215" s="16" t="s">
        <v>136</v>
      </c>
      <c r="E215" s="11">
        <v>0</v>
      </c>
      <c r="F215" s="11">
        <v>0</v>
      </c>
      <c r="G215" s="11">
        <f t="shared" si="35"/>
        <v>0</v>
      </c>
      <c r="H215" s="11">
        <v>0</v>
      </c>
      <c r="I215" s="11">
        <v>0</v>
      </c>
      <c r="J215" s="11">
        <f t="shared" si="57"/>
        <v>0</v>
      </c>
    </row>
    <row r="216" spans="1:10" ht="24" customHeight="1" x14ac:dyDescent="0.3">
      <c r="A216" s="35"/>
      <c r="B216" s="49" t="s">
        <v>24</v>
      </c>
      <c r="C216" s="49"/>
      <c r="D216" s="50"/>
      <c r="E216" s="13">
        <f>+E217+E219+E221+E223+E225+E227+E231+E232</f>
        <v>0</v>
      </c>
      <c r="F216" s="13">
        <f>+F217+F219+F221+F223+F225+F227+F231+F232</f>
        <v>0</v>
      </c>
      <c r="G216" s="13">
        <f t="shared" si="35"/>
        <v>0</v>
      </c>
      <c r="H216" s="13">
        <f>+H217+H219+H221+H223+H225+H227+H231+H232</f>
        <v>0</v>
      </c>
      <c r="I216" s="13">
        <f>+I217+I219+I221+I223+I225+I227+I231+I232</f>
        <v>0</v>
      </c>
      <c r="J216" s="13">
        <f t="shared" si="57"/>
        <v>0</v>
      </c>
    </row>
    <row r="217" spans="1:10" s="17" customFormat="1" ht="12.75" customHeight="1" x14ac:dyDescent="0.3">
      <c r="A217" s="36"/>
      <c r="B217" s="59"/>
      <c r="C217" s="55" t="s">
        <v>137</v>
      </c>
      <c r="D217" s="28"/>
      <c r="E217" s="13">
        <f>+E218</f>
        <v>0</v>
      </c>
      <c r="F217" s="13">
        <f>+F218</f>
        <v>0</v>
      </c>
      <c r="G217" s="13">
        <f t="shared" si="35"/>
        <v>0</v>
      </c>
      <c r="H217" s="13">
        <f>+H218</f>
        <v>0</v>
      </c>
      <c r="I217" s="13">
        <f>+I218</f>
        <v>0</v>
      </c>
      <c r="J217" s="13">
        <f t="shared" si="57"/>
        <v>0</v>
      </c>
    </row>
    <row r="218" spans="1:10" ht="12.75" customHeight="1" x14ac:dyDescent="0.3">
      <c r="A218" s="35"/>
      <c r="B218" s="18"/>
      <c r="C218" s="60"/>
      <c r="D218" s="3" t="s">
        <v>316</v>
      </c>
      <c r="E218" s="11">
        <v>0</v>
      </c>
      <c r="F218" s="11">
        <v>0</v>
      </c>
      <c r="G218" s="11">
        <f t="shared" si="35"/>
        <v>0</v>
      </c>
      <c r="H218" s="11">
        <v>0</v>
      </c>
      <c r="I218" s="11">
        <v>0</v>
      </c>
      <c r="J218" s="11">
        <f t="shared" si="57"/>
        <v>0</v>
      </c>
    </row>
    <row r="219" spans="1:10" ht="12.75" customHeight="1" x14ac:dyDescent="0.3">
      <c r="A219" s="35"/>
      <c r="B219" s="18"/>
      <c r="C219" s="55" t="s">
        <v>138</v>
      </c>
      <c r="D219" s="28"/>
      <c r="E219" s="13">
        <f>+E220</f>
        <v>0</v>
      </c>
      <c r="F219" s="13">
        <f>+F220</f>
        <v>0</v>
      </c>
      <c r="G219" s="13">
        <f t="shared" si="35"/>
        <v>0</v>
      </c>
      <c r="H219" s="13">
        <f>+H220</f>
        <v>0</v>
      </c>
      <c r="I219" s="13">
        <f>+I220</f>
        <v>0</v>
      </c>
      <c r="J219" s="13">
        <f t="shared" si="57"/>
        <v>0</v>
      </c>
    </row>
    <row r="220" spans="1:10" x14ac:dyDescent="0.3">
      <c r="A220" s="35"/>
      <c r="B220" s="18"/>
      <c r="C220" s="18"/>
      <c r="D220" s="3" t="s">
        <v>317</v>
      </c>
      <c r="E220" s="11">
        <v>0</v>
      </c>
      <c r="F220" s="11">
        <v>0</v>
      </c>
      <c r="G220" s="11">
        <f t="shared" si="35"/>
        <v>0</v>
      </c>
      <c r="H220" s="11">
        <v>0</v>
      </c>
      <c r="I220" s="11">
        <v>0</v>
      </c>
      <c r="J220" s="11">
        <f t="shared" si="57"/>
        <v>0</v>
      </c>
    </row>
    <row r="221" spans="1:10" ht="12.75" customHeight="1" x14ac:dyDescent="0.3">
      <c r="A221" s="35"/>
      <c r="B221" s="18"/>
      <c r="C221" s="55" t="s">
        <v>139</v>
      </c>
      <c r="D221" s="28"/>
      <c r="E221" s="13">
        <f>SUM(E222)</f>
        <v>0</v>
      </c>
      <c r="F221" s="13">
        <f>SUM(F222)</f>
        <v>0</v>
      </c>
      <c r="G221" s="13">
        <f t="shared" si="35"/>
        <v>0</v>
      </c>
      <c r="H221" s="13">
        <f t="shared" ref="H221:I221" si="61">SUM(H222)</f>
        <v>0</v>
      </c>
      <c r="I221" s="13">
        <f t="shared" si="61"/>
        <v>0</v>
      </c>
      <c r="J221" s="13">
        <f>G221-H221</f>
        <v>0</v>
      </c>
    </row>
    <row r="222" spans="1:10" ht="12.75" customHeight="1" x14ac:dyDescent="0.3">
      <c r="A222" s="35"/>
      <c r="B222" s="18"/>
      <c r="C222" s="18"/>
      <c r="D222" s="3" t="s">
        <v>275</v>
      </c>
      <c r="E222" s="11">
        <v>0</v>
      </c>
      <c r="F222" s="11">
        <v>0</v>
      </c>
      <c r="G222" s="11">
        <f t="shared" si="35"/>
        <v>0</v>
      </c>
      <c r="H222" s="11">
        <v>0</v>
      </c>
      <c r="I222" s="11">
        <v>0</v>
      </c>
      <c r="J222" s="11">
        <f t="shared" si="57"/>
        <v>0</v>
      </c>
    </row>
    <row r="223" spans="1:10" ht="12.75" customHeight="1" x14ac:dyDescent="0.3">
      <c r="A223" s="35"/>
      <c r="B223" s="18"/>
      <c r="C223" s="55" t="s">
        <v>140</v>
      </c>
      <c r="D223" s="28"/>
      <c r="E223" s="13">
        <f>+E224</f>
        <v>0</v>
      </c>
      <c r="F223" s="13">
        <f>+F224</f>
        <v>0</v>
      </c>
      <c r="G223" s="13">
        <f t="shared" si="35"/>
        <v>0</v>
      </c>
      <c r="H223" s="13">
        <f t="shared" ref="H223:I223" si="62">+H224</f>
        <v>0</v>
      </c>
      <c r="I223" s="13">
        <f t="shared" si="62"/>
        <v>0</v>
      </c>
      <c r="J223" s="13">
        <f t="shared" si="57"/>
        <v>0</v>
      </c>
    </row>
    <row r="224" spans="1:10" ht="12.75" customHeight="1" x14ac:dyDescent="0.3">
      <c r="A224" s="35"/>
      <c r="B224" s="18"/>
      <c r="C224" s="18"/>
      <c r="D224" s="3" t="s">
        <v>140</v>
      </c>
      <c r="E224" s="11">
        <v>0</v>
      </c>
      <c r="F224" s="11">
        <v>0</v>
      </c>
      <c r="G224" s="11">
        <f t="shared" si="35"/>
        <v>0</v>
      </c>
      <c r="H224" s="11">
        <v>0</v>
      </c>
      <c r="I224" s="11">
        <v>0</v>
      </c>
      <c r="J224" s="11">
        <f t="shared" si="57"/>
        <v>0</v>
      </c>
    </row>
    <row r="225" spans="1:10" ht="12.75" customHeight="1" x14ac:dyDescent="0.3">
      <c r="A225" s="35"/>
      <c r="B225" s="18"/>
      <c r="C225" s="55" t="s">
        <v>141</v>
      </c>
      <c r="D225" s="28"/>
      <c r="E225" s="13">
        <f>SUM(E226)</f>
        <v>0</v>
      </c>
      <c r="F225" s="13">
        <f>SUM(F226)</f>
        <v>0</v>
      </c>
      <c r="G225" s="13">
        <f t="shared" ref="G225:G288" si="63">E225+F225</f>
        <v>0</v>
      </c>
      <c r="H225" s="13">
        <f t="shared" ref="H225:I225" si="64">SUM(H226)</f>
        <v>0</v>
      </c>
      <c r="I225" s="13">
        <f t="shared" si="64"/>
        <v>0</v>
      </c>
      <c r="J225" s="13">
        <f t="shared" si="57"/>
        <v>0</v>
      </c>
    </row>
    <row r="226" spans="1:10" ht="12.75" customHeight="1" x14ac:dyDescent="0.3">
      <c r="A226" s="35"/>
      <c r="B226" s="18"/>
      <c r="C226" s="18"/>
      <c r="D226" s="25" t="s">
        <v>141</v>
      </c>
      <c r="E226" s="11">
        <v>0</v>
      </c>
      <c r="F226" s="11">
        <v>0</v>
      </c>
      <c r="G226" s="11">
        <f t="shared" si="63"/>
        <v>0</v>
      </c>
      <c r="H226" s="11">
        <v>0</v>
      </c>
      <c r="I226" s="11">
        <v>0</v>
      </c>
      <c r="J226" s="11">
        <f t="shared" si="57"/>
        <v>0</v>
      </c>
    </row>
    <row r="227" spans="1:10" ht="12.75" customHeight="1" x14ac:dyDescent="0.3">
      <c r="A227" s="35"/>
      <c r="B227" s="18"/>
      <c r="C227" s="55" t="s">
        <v>328</v>
      </c>
      <c r="D227" s="28"/>
      <c r="E227" s="13">
        <f>+E228+E229+E230</f>
        <v>0</v>
      </c>
      <c r="F227" s="13">
        <f>+F228+F229+F230</f>
        <v>0</v>
      </c>
      <c r="G227" s="13">
        <f t="shared" si="63"/>
        <v>0</v>
      </c>
      <c r="H227" s="13">
        <f>+H228+H229+H230</f>
        <v>0</v>
      </c>
      <c r="I227" s="13">
        <f>+I228+I229+I230</f>
        <v>0</v>
      </c>
      <c r="J227" s="13">
        <f t="shared" si="57"/>
        <v>0</v>
      </c>
    </row>
    <row r="228" spans="1:10" ht="24.75" customHeight="1" x14ac:dyDescent="0.3">
      <c r="A228" s="35"/>
      <c r="B228" s="18"/>
      <c r="C228" s="18"/>
      <c r="D228" s="3" t="s">
        <v>318</v>
      </c>
      <c r="E228" s="11">
        <v>0</v>
      </c>
      <c r="F228" s="11">
        <v>0</v>
      </c>
      <c r="G228" s="11">
        <f t="shared" si="63"/>
        <v>0</v>
      </c>
      <c r="H228" s="11">
        <v>0</v>
      </c>
      <c r="I228" s="11">
        <v>0</v>
      </c>
      <c r="J228" s="11">
        <f t="shared" si="57"/>
        <v>0</v>
      </c>
    </row>
    <row r="229" spans="1:10" ht="12.75" customHeight="1" x14ac:dyDescent="0.3">
      <c r="A229" s="35"/>
      <c r="B229" s="18"/>
      <c r="C229" s="18"/>
      <c r="D229" s="3" t="s">
        <v>319</v>
      </c>
      <c r="E229" s="11">
        <v>0</v>
      </c>
      <c r="F229" s="11">
        <v>0</v>
      </c>
      <c r="G229" s="11">
        <f t="shared" si="63"/>
        <v>0</v>
      </c>
      <c r="H229" s="11">
        <v>0</v>
      </c>
      <c r="I229" s="11">
        <v>0</v>
      </c>
      <c r="J229" s="11">
        <f t="shared" si="57"/>
        <v>0</v>
      </c>
    </row>
    <row r="230" spans="1:10" ht="12.75" customHeight="1" x14ac:dyDescent="0.3">
      <c r="A230" s="35"/>
      <c r="B230" s="18"/>
      <c r="C230" s="18"/>
      <c r="D230" s="3" t="s">
        <v>184</v>
      </c>
      <c r="E230" s="11"/>
      <c r="F230" s="11"/>
      <c r="G230" s="11">
        <f t="shared" si="63"/>
        <v>0</v>
      </c>
      <c r="H230" s="11"/>
      <c r="I230" s="11"/>
      <c r="J230" s="11">
        <f t="shared" si="57"/>
        <v>0</v>
      </c>
    </row>
    <row r="231" spans="1:10" ht="12.75" customHeight="1" x14ac:dyDescent="0.3">
      <c r="A231" s="35"/>
      <c r="B231" s="18"/>
      <c r="C231" s="55" t="s">
        <v>142</v>
      </c>
      <c r="D231" s="28"/>
      <c r="E231" s="13">
        <v>0</v>
      </c>
      <c r="F231" s="13">
        <v>0</v>
      </c>
      <c r="G231" s="13">
        <f t="shared" si="63"/>
        <v>0</v>
      </c>
      <c r="H231" s="13">
        <v>0</v>
      </c>
      <c r="I231" s="13">
        <v>0</v>
      </c>
      <c r="J231" s="13">
        <f t="shared" si="57"/>
        <v>0</v>
      </c>
    </row>
    <row r="232" spans="1:10" ht="12.75" customHeight="1" x14ac:dyDescent="0.3">
      <c r="A232" s="35"/>
      <c r="B232" s="18"/>
      <c r="C232" s="55" t="s">
        <v>143</v>
      </c>
      <c r="D232" s="28"/>
      <c r="E232" s="13">
        <f>+E233</f>
        <v>0</v>
      </c>
      <c r="F232" s="13">
        <f>+F233</f>
        <v>0</v>
      </c>
      <c r="G232" s="13">
        <f t="shared" si="63"/>
        <v>0</v>
      </c>
      <c r="H232" s="13">
        <f>+H233</f>
        <v>0</v>
      </c>
      <c r="I232" s="13">
        <f>+I233</f>
        <v>0</v>
      </c>
      <c r="J232" s="13">
        <f t="shared" si="57"/>
        <v>0</v>
      </c>
    </row>
    <row r="233" spans="1:10" ht="12.75" customHeight="1" x14ac:dyDescent="0.3">
      <c r="A233" s="35"/>
      <c r="B233" s="18"/>
      <c r="C233" s="60"/>
      <c r="D233" s="3" t="s">
        <v>320</v>
      </c>
      <c r="E233" s="11">
        <v>0</v>
      </c>
      <c r="F233" s="11">
        <v>0</v>
      </c>
      <c r="G233" s="11">
        <f t="shared" si="63"/>
        <v>0</v>
      </c>
      <c r="H233" s="11">
        <v>0</v>
      </c>
      <c r="I233" s="11">
        <v>0</v>
      </c>
      <c r="J233" s="11">
        <f t="shared" si="57"/>
        <v>0</v>
      </c>
    </row>
    <row r="234" spans="1:10" ht="12.75" customHeight="1" x14ac:dyDescent="0.3">
      <c r="A234" s="35"/>
      <c r="B234" s="46" t="s">
        <v>144</v>
      </c>
      <c r="C234" s="46"/>
      <c r="D234" s="47"/>
      <c r="E234" s="13">
        <f>+E235+E239+E240+E241</f>
        <v>0</v>
      </c>
      <c r="F234" s="13">
        <f>+F235+F239+F240+F241</f>
        <v>0</v>
      </c>
      <c r="G234" s="13">
        <f t="shared" si="63"/>
        <v>0</v>
      </c>
      <c r="H234" s="13">
        <f t="shared" ref="H234:I234" si="65">+H235+H239+H240+H241</f>
        <v>0</v>
      </c>
      <c r="I234" s="13">
        <f t="shared" si="65"/>
        <v>0</v>
      </c>
      <c r="J234" s="13">
        <f t="shared" si="57"/>
        <v>0</v>
      </c>
    </row>
    <row r="235" spans="1:10" ht="12.75" customHeight="1" x14ac:dyDescent="0.3">
      <c r="A235" s="35"/>
      <c r="B235" s="12"/>
      <c r="C235" s="54" t="s">
        <v>145</v>
      </c>
      <c r="D235" s="80"/>
      <c r="E235" s="13">
        <f>SUM(E236:E238)</f>
        <v>0</v>
      </c>
      <c r="F235" s="13">
        <f>SUM(F236:F238)</f>
        <v>0</v>
      </c>
      <c r="G235" s="13">
        <f>E235+F235</f>
        <v>0</v>
      </c>
      <c r="H235" s="13">
        <f>SUM(H236:H238)</f>
        <v>0</v>
      </c>
      <c r="I235" s="13">
        <f>SUM(I236:I238)</f>
        <v>0</v>
      </c>
      <c r="J235" s="13">
        <f t="shared" si="57"/>
        <v>0</v>
      </c>
    </row>
    <row r="236" spans="1:10" ht="12.75" customHeight="1" x14ac:dyDescent="0.3">
      <c r="A236" s="35"/>
      <c r="B236" s="12"/>
      <c r="C236" s="12"/>
      <c r="D236" s="10" t="s">
        <v>385</v>
      </c>
      <c r="E236" s="11">
        <v>0</v>
      </c>
      <c r="F236" s="11">
        <v>0</v>
      </c>
      <c r="G236" s="11">
        <f t="shared" si="63"/>
        <v>0</v>
      </c>
      <c r="H236" s="11">
        <v>0</v>
      </c>
      <c r="I236" s="11">
        <v>0</v>
      </c>
      <c r="J236" s="11">
        <f t="shared" si="57"/>
        <v>0</v>
      </c>
    </row>
    <row r="237" spans="1:10" ht="12.75" customHeight="1" x14ac:dyDescent="0.3">
      <c r="A237" s="35"/>
      <c r="B237" s="12"/>
      <c r="C237" s="12"/>
      <c r="D237" s="10" t="s">
        <v>322</v>
      </c>
      <c r="E237" s="11">
        <v>0</v>
      </c>
      <c r="F237" s="11">
        <v>0</v>
      </c>
      <c r="G237" s="11">
        <f t="shared" si="63"/>
        <v>0</v>
      </c>
      <c r="H237" s="11">
        <v>0</v>
      </c>
      <c r="I237" s="11">
        <v>0</v>
      </c>
      <c r="J237" s="11">
        <f t="shared" si="57"/>
        <v>0</v>
      </c>
    </row>
    <row r="238" spans="1:10" ht="12.75" customHeight="1" x14ac:dyDescent="0.3">
      <c r="A238" s="35"/>
      <c r="B238" s="12"/>
      <c r="C238" s="12"/>
      <c r="D238" s="10" t="s">
        <v>321</v>
      </c>
      <c r="E238" s="11">
        <v>0</v>
      </c>
      <c r="F238" s="11">
        <v>0</v>
      </c>
      <c r="G238" s="11">
        <f t="shared" si="63"/>
        <v>0</v>
      </c>
      <c r="H238" s="11">
        <v>0</v>
      </c>
      <c r="I238" s="11">
        <v>0</v>
      </c>
      <c r="J238" s="11">
        <f t="shared" si="57"/>
        <v>0</v>
      </c>
    </row>
    <row r="239" spans="1:10" ht="12.75" customHeight="1" x14ac:dyDescent="0.3">
      <c r="A239" s="35"/>
      <c r="B239" s="12"/>
      <c r="C239" s="54" t="s">
        <v>146</v>
      </c>
      <c r="D239" s="80"/>
      <c r="E239" s="13">
        <v>0</v>
      </c>
      <c r="F239" s="13">
        <v>0</v>
      </c>
      <c r="G239" s="13">
        <f t="shared" si="63"/>
        <v>0</v>
      </c>
      <c r="H239" s="13">
        <v>0</v>
      </c>
      <c r="I239" s="13">
        <v>0</v>
      </c>
      <c r="J239" s="13">
        <f t="shared" si="57"/>
        <v>0</v>
      </c>
    </row>
    <row r="240" spans="1:10" x14ac:dyDescent="0.3">
      <c r="A240" s="35"/>
      <c r="B240" s="12"/>
      <c r="C240" s="54" t="s">
        <v>147</v>
      </c>
      <c r="D240" s="80"/>
      <c r="E240" s="13">
        <v>0</v>
      </c>
      <c r="F240" s="13">
        <v>0</v>
      </c>
      <c r="G240" s="13">
        <f t="shared" si="63"/>
        <v>0</v>
      </c>
      <c r="H240" s="13">
        <v>0</v>
      </c>
      <c r="I240" s="13">
        <v>0</v>
      </c>
      <c r="J240" s="13">
        <f t="shared" si="57"/>
        <v>0</v>
      </c>
    </row>
    <row r="241" spans="1:10" ht="12.75" customHeight="1" x14ac:dyDescent="0.3">
      <c r="A241" s="35"/>
      <c r="B241" s="12"/>
      <c r="C241" s="54" t="s">
        <v>148</v>
      </c>
      <c r="D241" s="80"/>
      <c r="E241" s="13">
        <f>E242</f>
        <v>0</v>
      </c>
      <c r="F241" s="13">
        <f>F242</f>
        <v>0</v>
      </c>
      <c r="G241" s="13">
        <f t="shared" si="63"/>
        <v>0</v>
      </c>
      <c r="H241" s="13">
        <f t="shared" ref="H241:I241" si="66">H242</f>
        <v>0</v>
      </c>
      <c r="I241" s="13">
        <f t="shared" si="66"/>
        <v>0</v>
      </c>
      <c r="J241" s="13">
        <f t="shared" si="57"/>
        <v>0</v>
      </c>
    </row>
    <row r="242" spans="1:10" ht="12.75" customHeight="1" x14ac:dyDescent="0.3">
      <c r="A242" s="35"/>
      <c r="B242" s="12"/>
      <c r="C242" s="12"/>
      <c r="D242" s="10" t="s">
        <v>270</v>
      </c>
      <c r="E242" s="11">
        <v>0</v>
      </c>
      <c r="F242" s="11">
        <v>0</v>
      </c>
      <c r="G242" s="11">
        <f t="shared" si="63"/>
        <v>0</v>
      </c>
      <c r="H242" s="11">
        <v>0</v>
      </c>
      <c r="I242" s="11">
        <v>0</v>
      </c>
      <c r="J242" s="11">
        <f t="shared" si="57"/>
        <v>0</v>
      </c>
    </row>
    <row r="243" spans="1:10" ht="12.75" customHeight="1" x14ac:dyDescent="0.3">
      <c r="A243" s="35"/>
      <c r="B243" s="46" t="s">
        <v>25</v>
      </c>
      <c r="C243" s="46"/>
      <c r="D243" s="47"/>
      <c r="E243" s="13">
        <f>+E244+E245+E247+E248+E250</f>
        <v>100000</v>
      </c>
      <c r="F243" s="13">
        <f>+F244+F245+F247+F248+F250</f>
        <v>0</v>
      </c>
      <c r="G243" s="13">
        <f t="shared" si="63"/>
        <v>100000</v>
      </c>
      <c r="H243" s="13">
        <f t="shared" ref="H243:I243" si="67">+H244+H245+H247+H248+H250</f>
        <v>45873.08</v>
      </c>
      <c r="I243" s="13">
        <f t="shared" si="67"/>
        <v>45873.08</v>
      </c>
      <c r="J243" s="13">
        <f t="shared" si="57"/>
        <v>54126.92</v>
      </c>
    </row>
    <row r="244" spans="1:10" ht="12.75" customHeight="1" x14ac:dyDescent="0.3">
      <c r="A244" s="35"/>
      <c r="B244" s="12"/>
      <c r="C244" s="54" t="s">
        <v>149</v>
      </c>
      <c r="D244" s="80"/>
      <c r="E244" s="13">
        <v>0</v>
      </c>
      <c r="F244" s="13">
        <v>0</v>
      </c>
      <c r="G244" s="13">
        <f t="shared" si="63"/>
        <v>0</v>
      </c>
      <c r="H244" s="13">
        <v>0</v>
      </c>
      <c r="I244" s="13">
        <v>0</v>
      </c>
      <c r="J244" s="13">
        <f t="shared" si="57"/>
        <v>0</v>
      </c>
    </row>
    <row r="245" spans="1:10" ht="12.75" customHeight="1" x14ac:dyDescent="0.3">
      <c r="A245" s="35"/>
      <c r="B245" s="12"/>
      <c r="C245" s="54" t="s">
        <v>150</v>
      </c>
      <c r="D245" s="80"/>
      <c r="E245" s="13">
        <f>E246</f>
        <v>0</v>
      </c>
      <c r="F245" s="13">
        <f>F246</f>
        <v>0</v>
      </c>
      <c r="G245" s="13">
        <f t="shared" si="63"/>
        <v>0</v>
      </c>
      <c r="H245" s="13">
        <f t="shared" ref="H245:I245" si="68">H246</f>
        <v>0</v>
      </c>
      <c r="I245" s="13">
        <f t="shared" si="68"/>
        <v>0</v>
      </c>
      <c r="J245" s="13">
        <f t="shared" si="57"/>
        <v>0</v>
      </c>
    </row>
    <row r="246" spans="1:10" ht="12.75" customHeight="1" x14ac:dyDescent="0.3">
      <c r="A246" s="35"/>
      <c r="B246" s="12"/>
      <c r="C246" s="12"/>
      <c r="D246" s="10" t="s">
        <v>277</v>
      </c>
      <c r="E246" s="11">
        <v>0</v>
      </c>
      <c r="F246" s="11">
        <v>0</v>
      </c>
      <c r="G246" s="11">
        <f t="shared" si="63"/>
        <v>0</v>
      </c>
      <c r="H246" s="11">
        <v>0</v>
      </c>
      <c r="I246" s="11">
        <v>0</v>
      </c>
      <c r="J246" s="11">
        <f t="shared" si="57"/>
        <v>0</v>
      </c>
    </row>
    <row r="247" spans="1:10" ht="12.75" customHeight="1" x14ac:dyDescent="0.3">
      <c r="A247" s="35"/>
      <c r="B247" s="12"/>
      <c r="C247" s="54" t="s">
        <v>151</v>
      </c>
      <c r="D247" s="80"/>
      <c r="E247" s="13">
        <v>0</v>
      </c>
      <c r="F247" s="13">
        <v>0</v>
      </c>
      <c r="G247" s="13">
        <f t="shared" si="63"/>
        <v>0</v>
      </c>
      <c r="H247" s="13">
        <v>0</v>
      </c>
      <c r="I247" s="13">
        <v>0</v>
      </c>
      <c r="J247" s="13">
        <f t="shared" si="57"/>
        <v>0</v>
      </c>
    </row>
    <row r="248" spans="1:10" ht="12.75" customHeight="1" x14ac:dyDescent="0.3">
      <c r="A248" s="35"/>
      <c r="B248" s="12"/>
      <c r="C248" s="54" t="s">
        <v>152</v>
      </c>
      <c r="D248" s="80"/>
      <c r="E248" s="13">
        <f>+E249</f>
        <v>80000</v>
      </c>
      <c r="F248" s="13">
        <f>+F249</f>
        <v>0</v>
      </c>
      <c r="G248" s="13">
        <f t="shared" si="63"/>
        <v>80000</v>
      </c>
      <c r="H248" s="13">
        <f t="shared" ref="H248:I248" si="69">+H249</f>
        <v>36129.08</v>
      </c>
      <c r="I248" s="13">
        <f t="shared" si="69"/>
        <v>36129.08</v>
      </c>
      <c r="J248" s="13">
        <f t="shared" si="57"/>
        <v>43870.92</v>
      </c>
    </row>
    <row r="249" spans="1:10" ht="12.75" customHeight="1" x14ac:dyDescent="0.3">
      <c r="A249" s="35"/>
      <c r="B249" s="12"/>
      <c r="C249" s="12"/>
      <c r="D249" s="10" t="s">
        <v>235</v>
      </c>
      <c r="E249" s="11">
        <v>80000</v>
      </c>
      <c r="F249" s="11">
        <v>0</v>
      </c>
      <c r="G249" s="11">
        <f t="shared" si="63"/>
        <v>80000</v>
      </c>
      <c r="H249" s="11">
        <v>36129.08</v>
      </c>
      <c r="I249" s="11">
        <v>36129.08</v>
      </c>
      <c r="J249" s="11">
        <f t="shared" si="57"/>
        <v>43870.92</v>
      </c>
    </row>
    <row r="250" spans="1:10" ht="12.75" customHeight="1" x14ac:dyDescent="0.3">
      <c r="A250" s="35"/>
      <c r="B250" s="12"/>
      <c r="C250" s="54" t="s">
        <v>153</v>
      </c>
      <c r="D250" s="80"/>
      <c r="E250" s="13">
        <f>SUM(E251)</f>
        <v>20000</v>
      </c>
      <c r="F250" s="13">
        <f>SUM(F251)</f>
        <v>0</v>
      </c>
      <c r="G250" s="13">
        <f t="shared" si="63"/>
        <v>20000</v>
      </c>
      <c r="H250" s="13">
        <f>SUM(H251)</f>
        <v>9744</v>
      </c>
      <c r="I250" s="13">
        <f>SUM(I251)</f>
        <v>9744</v>
      </c>
      <c r="J250" s="13">
        <f t="shared" si="57"/>
        <v>10256</v>
      </c>
    </row>
    <row r="251" spans="1:10" ht="12.75" customHeight="1" x14ac:dyDescent="0.3">
      <c r="A251" s="35"/>
      <c r="B251" s="12"/>
      <c r="C251" s="12"/>
      <c r="D251" s="10" t="s">
        <v>295</v>
      </c>
      <c r="E251" s="11">
        <v>20000</v>
      </c>
      <c r="F251" s="11">
        <v>0</v>
      </c>
      <c r="G251" s="11">
        <f t="shared" si="63"/>
        <v>20000</v>
      </c>
      <c r="H251" s="11">
        <v>9744</v>
      </c>
      <c r="I251" s="11">
        <v>9744</v>
      </c>
      <c r="J251" s="11">
        <f t="shared" si="57"/>
        <v>10256</v>
      </c>
    </row>
    <row r="252" spans="1:10" ht="12.75" customHeight="1" x14ac:dyDescent="0.3">
      <c r="A252" s="35"/>
      <c r="B252" s="46" t="s">
        <v>220</v>
      </c>
      <c r="C252" s="46"/>
      <c r="D252" s="47"/>
      <c r="E252" s="13">
        <f>+E253+E255+E257</f>
        <v>188000</v>
      </c>
      <c r="F252" s="13">
        <f>+F253+F255+F257</f>
        <v>0</v>
      </c>
      <c r="G252" s="13">
        <f t="shared" si="63"/>
        <v>188000</v>
      </c>
      <c r="H252" s="13">
        <f>+H253+H255+H257</f>
        <v>65980.600000000006</v>
      </c>
      <c r="I252" s="13">
        <f>+I253+I255+I257</f>
        <v>65980.600000000006</v>
      </c>
      <c r="J252" s="13">
        <f t="shared" si="57"/>
        <v>122019.4</v>
      </c>
    </row>
    <row r="253" spans="1:10" ht="12.75" customHeight="1" x14ac:dyDescent="0.3">
      <c r="A253" s="35"/>
      <c r="B253" s="12"/>
      <c r="C253" s="54" t="s">
        <v>323</v>
      </c>
      <c r="D253" s="80"/>
      <c r="E253" s="13">
        <f>+E254</f>
        <v>48000</v>
      </c>
      <c r="F253" s="13">
        <f>+F254</f>
        <v>0</v>
      </c>
      <c r="G253" s="13">
        <f t="shared" si="63"/>
        <v>48000</v>
      </c>
      <c r="H253" s="13">
        <f>+H254</f>
        <v>16000</v>
      </c>
      <c r="I253" s="13">
        <f>+I254</f>
        <v>16000</v>
      </c>
      <c r="J253" s="13">
        <f t="shared" si="57"/>
        <v>32000</v>
      </c>
    </row>
    <row r="254" spans="1:10" ht="12.75" customHeight="1" x14ac:dyDescent="0.3">
      <c r="A254" s="35"/>
      <c r="B254" s="12"/>
      <c r="C254" s="12"/>
      <c r="D254" s="10" t="s">
        <v>323</v>
      </c>
      <c r="E254" s="11">
        <v>48000</v>
      </c>
      <c r="F254" s="11">
        <v>0</v>
      </c>
      <c r="G254" s="11">
        <f t="shared" si="63"/>
        <v>48000</v>
      </c>
      <c r="H254" s="11">
        <v>16000</v>
      </c>
      <c r="I254" s="11">
        <v>16000</v>
      </c>
      <c r="J254" s="11">
        <f t="shared" si="57"/>
        <v>32000</v>
      </c>
    </row>
    <row r="255" spans="1:10" ht="12.75" customHeight="1" x14ac:dyDescent="0.3">
      <c r="A255" s="35"/>
      <c r="B255" s="12"/>
      <c r="C255" s="54" t="s">
        <v>304</v>
      </c>
      <c r="D255" s="80"/>
      <c r="E255" s="13">
        <f>+E256</f>
        <v>90000</v>
      </c>
      <c r="F255" s="13">
        <f>+F256</f>
        <v>0</v>
      </c>
      <c r="G255" s="13">
        <f t="shared" si="63"/>
        <v>90000</v>
      </c>
      <c r="H255" s="13">
        <f>+H256</f>
        <v>34113.660000000003</v>
      </c>
      <c r="I255" s="13">
        <f>+I256</f>
        <v>34113.660000000003</v>
      </c>
      <c r="J255" s="13">
        <f t="shared" si="57"/>
        <v>55886.34</v>
      </c>
    </row>
    <row r="256" spans="1:10" ht="12.75" customHeight="1" x14ac:dyDescent="0.3">
      <c r="A256" s="35"/>
      <c r="B256" s="12"/>
      <c r="C256" s="12"/>
      <c r="D256" s="10" t="s">
        <v>278</v>
      </c>
      <c r="E256" s="11">
        <v>90000</v>
      </c>
      <c r="F256" s="11">
        <v>0</v>
      </c>
      <c r="G256" s="11">
        <f t="shared" si="63"/>
        <v>90000</v>
      </c>
      <c r="H256" s="11">
        <v>34113.660000000003</v>
      </c>
      <c r="I256" s="11">
        <v>34113.660000000003</v>
      </c>
      <c r="J256" s="11">
        <f t="shared" si="57"/>
        <v>55886.34</v>
      </c>
    </row>
    <row r="257" spans="1:10" ht="12.75" customHeight="1" x14ac:dyDescent="0.3">
      <c r="A257" s="35"/>
      <c r="B257" s="12"/>
      <c r="C257" s="54" t="s">
        <v>221</v>
      </c>
      <c r="D257" s="80"/>
      <c r="E257" s="13">
        <f>+E258</f>
        <v>50000</v>
      </c>
      <c r="F257" s="13">
        <f>+F258</f>
        <v>0</v>
      </c>
      <c r="G257" s="13">
        <f t="shared" si="63"/>
        <v>50000</v>
      </c>
      <c r="H257" s="13">
        <f t="shared" ref="H257:I257" si="70">+H258</f>
        <v>15866.94</v>
      </c>
      <c r="I257" s="13">
        <f t="shared" si="70"/>
        <v>15866.94</v>
      </c>
      <c r="J257" s="13">
        <f t="shared" si="57"/>
        <v>34133.06</v>
      </c>
    </row>
    <row r="258" spans="1:10" ht="12.75" customHeight="1" x14ac:dyDescent="0.3">
      <c r="A258" s="35"/>
      <c r="B258" s="12"/>
      <c r="C258" s="12"/>
      <c r="D258" s="10" t="s">
        <v>221</v>
      </c>
      <c r="E258" s="11">
        <v>50000</v>
      </c>
      <c r="F258" s="11">
        <v>0</v>
      </c>
      <c r="G258" s="11">
        <f t="shared" si="63"/>
        <v>50000</v>
      </c>
      <c r="H258" s="11">
        <v>15866.94</v>
      </c>
      <c r="I258" s="11">
        <v>15866.94</v>
      </c>
      <c r="J258" s="11">
        <f t="shared" si="57"/>
        <v>34133.06</v>
      </c>
    </row>
    <row r="259" spans="1:10" ht="12.75" customHeight="1" x14ac:dyDescent="0.3">
      <c r="A259" s="35"/>
      <c r="B259" s="46" t="s">
        <v>26</v>
      </c>
      <c r="C259" s="46"/>
      <c r="D259" s="47"/>
      <c r="E259" s="13">
        <f>+E260+E261+E267+E268++E273+E274+E278</f>
        <v>0</v>
      </c>
      <c r="F259" s="13">
        <f>+F260+F261+F267+F268++F273+F274+F278</f>
        <v>0</v>
      </c>
      <c r="G259" s="13">
        <f t="shared" si="63"/>
        <v>0</v>
      </c>
      <c r="H259" s="13">
        <f>+H260+H261+H267+H268++H273+H274+H278</f>
        <v>0</v>
      </c>
      <c r="I259" s="13">
        <f>+I260+I261+I267+I268++I273+I274+I278</f>
        <v>0</v>
      </c>
      <c r="J259" s="13">
        <f t="shared" si="57"/>
        <v>0</v>
      </c>
    </row>
    <row r="260" spans="1:10" ht="12.75" customHeight="1" x14ac:dyDescent="0.3">
      <c r="A260" s="35"/>
      <c r="B260" s="12"/>
      <c r="C260" s="54" t="s">
        <v>154</v>
      </c>
      <c r="D260" s="80"/>
      <c r="E260" s="13">
        <v>0</v>
      </c>
      <c r="F260" s="13">
        <v>0</v>
      </c>
      <c r="G260" s="13">
        <f t="shared" si="63"/>
        <v>0</v>
      </c>
      <c r="H260" s="13">
        <v>0</v>
      </c>
      <c r="I260" s="13">
        <v>0</v>
      </c>
      <c r="J260" s="13">
        <f t="shared" si="57"/>
        <v>0</v>
      </c>
    </row>
    <row r="261" spans="1:10" ht="12.75" customHeight="1" x14ac:dyDescent="0.3">
      <c r="A261" s="35"/>
      <c r="B261" s="12"/>
      <c r="C261" s="54" t="s">
        <v>155</v>
      </c>
      <c r="D261" s="80"/>
      <c r="E261" s="13">
        <f>SUM(E262:E266)</f>
        <v>0</v>
      </c>
      <c r="F261" s="13">
        <f>SUM(F262:F266)</f>
        <v>0</v>
      </c>
      <c r="G261" s="13">
        <f t="shared" si="63"/>
        <v>0</v>
      </c>
      <c r="H261" s="13">
        <f>SUM(H262:H266)</f>
        <v>0</v>
      </c>
      <c r="I261" s="13">
        <f>SUM(I262:I266)</f>
        <v>0</v>
      </c>
      <c r="J261" s="13">
        <f t="shared" si="57"/>
        <v>0</v>
      </c>
    </row>
    <row r="262" spans="1:10" ht="12.75" customHeight="1" x14ac:dyDescent="0.3">
      <c r="A262" s="35"/>
      <c r="B262" s="12"/>
      <c r="C262" s="12"/>
      <c r="D262" s="10" t="s">
        <v>236</v>
      </c>
      <c r="E262" s="11">
        <v>0</v>
      </c>
      <c r="F262" s="11">
        <v>0</v>
      </c>
      <c r="G262" s="11">
        <f t="shared" si="63"/>
        <v>0</v>
      </c>
      <c r="H262" s="11">
        <v>0</v>
      </c>
      <c r="I262" s="11">
        <v>0</v>
      </c>
      <c r="J262" s="11">
        <f t="shared" si="57"/>
        <v>0</v>
      </c>
    </row>
    <row r="263" spans="1:10" ht="12.75" customHeight="1" x14ac:dyDescent="0.3">
      <c r="A263" s="35"/>
      <c r="B263" s="12"/>
      <c r="C263" s="12"/>
      <c r="D263" s="10" t="s">
        <v>271</v>
      </c>
      <c r="E263" s="11">
        <v>0</v>
      </c>
      <c r="F263" s="11">
        <v>0</v>
      </c>
      <c r="G263" s="11">
        <f t="shared" si="63"/>
        <v>0</v>
      </c>
      <c r="H263" s="11">
        <v>0</v>
      </c>
      <c r="I263" s="11">
        <v>0</v>
      </c>
      <c r="J263" s="11">
        <f t="shared" si="57"/>
        <v>0</v>
      </c>
    </row>
    <row r="264" spans="1:10" ht="12.75" customHeight="1" x14ac:dyDescent="0.3">
      <c r="A264" s="35"/>
      <c r="B264" s="12"/>
      <c r="C264" s="12"/>
      <c r="D264" s="10" t="s">
        <v>237</v>
      </c>
      <c r="E264" s="11">
        <v>0</v>
      </c>
      <c r="F264" s="11">
        <v>0</v>
      </c>
      <c r="G264" s="11">
        <f t="shared" si="63"/>
        <v>0</v>
      </c>
      <c r="H264" s="11">
        <v>0</v>
      </c>
      <c r="I264" s="11">
        <v>0</v>
      </c>
      <c r="J264" s="11">
        <f t="shared" si="57"/>
        <v>0</v>
      </c>
    </row>
    <row r="265" spans="1:10" ht="12.75" customHeight="1" x14ac:dyDescent="0.3">
      <c r="A265" s="35"/>
      <c r="B265" s="12"/>
      <c r="C265" s="12"/>
      <c r="D265" s="10" t="s">
        <v>293</v>
      </c>
      <c r="E265" s="11">
        <v>0</v>
      </c>
      <c r="F265" s="11">
        <v>0</v>
      </c>
      <c r="G265" s="11">
        <f t="shared" si="63"/>
        <v>0</v>
      </c>
      <c r="H265" s="11">
        <v>0</v>
      </c>
      <c r="I265" s="11">
        <v>0</v>
      </c>
      <c r="J265" s="11">
        <f t="shared" si="57"/>
        <v>0</v>
      </c>
    </row>
    <row r="266" spans="1:10" ht="12.75" customHeight="1" x14ac:dyDescent="0.3">
      <c r="A266" s="35"/>
      <c r="B266" s="12"/>
      <c r="C266" s="12"/>
      <c r="D266" s="10" t="s">
        <v>238</v>
      </c>
      <c r="E266" s="11">
        <v>0</v>
      </c>
      <c r="F266" s="11">
        <v>0</v>
      </c>
      <c r="G266" s="11">
        <f t="shared" si="63"/>
        <v>0</v>
      </c>
      <c r="H266" s="11">
        <v>0</v>
      </c>
      <c r="I266" s="11">
        <v>0</v>
      </c>
      <c r="J266" s="11">
        <f t="shared" si="57"/>
        <v>0</v>
      </c>
    </row>
    <row r="267" spans="1:10" ht="12.75" customHeight="1" x14ac:dyDescent="0.3">
      <c r="A267" s="35"/>
      <c r="B267" s="12"/>
      <c r="C267" s="54" t="s">
        <v>156</v>
      </c>
      <c r="D267" s="80"/>
      <c r="E267" s="13">
        <v>0</v>
      </c>
      <c r="F267" s="13">
        <v>0</v>
      </c>
      <c r="G267" s="13">
        <f t="shared" si="63"/>
        <v>0</v>
      </c>
      <c r="H267" s="13">
        <v>0</v>
      </c>
      <c r="I267" s="13">
        <v>0</v>
      </c>
      <c r="J267" s="13">
        <f t="shared" si="57"/>
        <v>0</v>
      </c>
    </row>
    <row r="268" spans="1:10" ht="12.75" customHeight="1" x14ac:dyDescent="0.3">
      <c r="A268" s="35"/>
      <c r="B268" s="12"/>
      <c r="C268" s="54" t="s">
        <v>157</v>
      </c>
      <c r="D268" s="80"/>
      <c r="E268" s="13">
        <f>SUM(E269:E272)</f>
        <v>0</v>
      </c>
      <c r="F268" s="13">
        <f>SUM(F269:F272)</f>
        <v>0</v>
      </c>
      <c r="G268" s="13">
        <f t="shared" si="63"/>
        <v>0</v>
      </c>
      <c r="H268" s="13">
        <f>SUM(H269:H272)</f>
        <v>0</v>
      </c>
      <c r="I268" s="13">
        <f>SUM(I269:I272)</f>
        <v>0</v>
      </c>
      <c r="J268" s="13">
        <f t="shared" ref="J268:J342" si="71">G268-H268</f>
        <v>0</v>
      </c>
    </row>
    <row r="269" spans="1:10" ht="12.75" customHeight="1" x14ac:dyDescent="0.3">
      <c r="A269" s="35"/>
      <c r="B269" s="12"/>
      <c r="C269" s="12"/>
      <c r="D269" s="10" t="s">
        <v>157</v>
      </c>
      <c r="E269" s="11">
        <v>0</v>
      </c>
      <c r="F269" s="11">
        <v>0</v>
      </c>
      <c r="G269" s="11">
        <f t="shared" si="63"/>
        <v>0</v>
      </c>
      <c r="H269" s="11">
        <v>0</v>
      </c>
      <c r="I269" s="11">
        <v>0</v>
      </c>
      <c r="J269" s="11">
        <f t="shared" si="71"/>
        <v>0</v>
      </c>
    </row>
    <row r="270" spans="1:10" ht="12.75" customHeight="1" x14ac:dyDescent="0.3">
      <c r="A270" s="35"/>
      <c r="B270" s="12"/>
      <c r="C270" s="12"/>
      <c r="D270" s="10" t="s">
        <v>239</v>
      </c>
      <c r="E270" s="11">
        <v>0</v>
      </c>
      <c r="F270" s="11">
        <v>0</v>
      </c>
      <c r="G270" s="11">
        <f t="shared" si="63"/>
        <v>0</v>
      </c>
      <c r="H270" s="11">
        <v>0</v>
      </c>
      <c r="I270" s="11">
        <v>0</v>
      </c>
      <c r="J270" s="11">
        <f t="shared" si="71"/>
        <v>0</v>
      </c>
    </row>
    <row r="271" spans="1:10" ht="12.75" customHeight="1" x14ac:dyDescent="0.3">
      <c r="A271" s="35"/>
      <c r="B271" s="12"/>
      <c r="C271" s="12"/>
      <c r="D271" s="10" t="s">
        <v>240</v>
      </c>
      <c r="E271" s="11">
        <v>0</v>
      </c>
      <c r="F271" s="11">
        <v>0</v>
      </c>
      <c r="G271" s="11">
        <f t="shared" si="63"/>
        <v>0</v>
      </c>
      <c r="H271" s="11">
        <v>0</v>
      </c>
      <c r="I271" s="11">
        <v>0</v>
      </c>
      <c r="J271" s="11">
        <f t="shared" si="71"/>
        <v>0</v>
      </c>
    </row>
    <row r="272" spans="1:10" ht="12.75" customHeight="1" x14ac:dyDescent="0.3">
      <c r="A272" s="35"/>
      <c r="B272" s="12"/>
      <c r="C272" s="12"/>
      <c r="D272" s="10" t="s">
        <v>272</v>
      </c>
      <c r="E272" s="11">
        <v>0</v>
      </c>
      <c r="F272" s="11">
        <v>0</v>
      </c>
      <c r="G272" s="11">
        <f t="shared" si="63"/>
        <v>0</v>
      </c>
      <c r="H272" s="11">
        <v>0</v>
      </c>
      <c r="I272" s="11">
        <v>0</v>
      </c>
      <c r="J272" s="11">
        <f t="shared" si="71"/>
        <v>0</v>
      </c>
    </row>
    <row r="273" spans="1:10" ht="12.75" customHeight="1" x14ac:dyDescent="0.3">
      <c r="A273" s="35"/>
      <c r="B273" s="12"/>
      <c r="C273" s="54" t="s">
        <v>158</v>
      </c>
      <c r="D273" s="80"/>
      <c r="E273" s="13">
        <v>0</v>
      </c>
      <c r="F273" s="13">
        <v>0</v>
      </c>
      <c r="G273" s="13">
        <f t="shared" si="63"/>
        <v>0</v>
      </c>
      <c r="H273" s="13">
        <v>0</v>
      </c>
      <c r="I273" s="13">
        <v>0</v>
      </c>
      <c r="J273" s="13">
        <f t="shared" si="71"/>
        <v>0</v>
      </c>
    </row>
    <row r="274" spans="1:10" ht="25.5" customHeight="1" x14ac:dyDescent="0.3">
      <c r="A274" s="35"/>
      <c r="B274" s="12"/>
      <c r="C274" s="102" t="s">
        <v>159</v>
      </c>
      <c r="D274" s="103"/>
      <c r="E274" s="13">
        <f>SUM(E275:E277)</f>
        <v>0</v>
      </c>
      <c r="F274" s="13">
        <f>SUM(F275:F277)</f>
        <v>0</v>
      </c>
      <c r="G274" s="13">
        <f t="shared" si="63"/>
        <v>0</v>
      </c>
      <c r="H274" s="13">
        <f t="shared" ref="H274:I274" si="72">SUM(H275:H277)</f>
        <v>0</v>
      </c>
      <c r="I274" s="13">
        <f t="shared" si="72"/>
        <v>0</v>
      </c>
      <c r="J274" s="13">
        <f t="shared" si="71"/>
        <v>0</v>
      </c>
    </row>
    <row r="275" spans="1:10" x14ac:dyDescent="0.3">
      <c r="A275" s="35"/>
      <c r="B275" s="12"/>
      <c r="C275" s="12"/>
      <c r="D275" s="10" t="s">
        <v>241</v>
      </c>
      <c r="E275" s="11">
        <v>0</v>
      </c>
      <c r="F275" s="11">
        <v>0</v>
      </c>
      <c r="G275" s="11">
        <f t="shared" si="63"/>
        <v>0</v>
      </c>
      <c r="H275" s="11">
        <v>0</v>
      </c>
      <c r="I275" s="11">
        <v>0</v>
      </c>
      <c r="J275" s="11">
        <f t="shared" si="71"/>
        <v>0</v>
      </c>
    </row>
    <row r="276" spans="1:10" x14ac:dyDescent="0.3">
      <c r="A276" s="35"/>
      <c r="B276" s="12"/>
      <c r="C276" s="12"/>
      <c r="D276" s="10" t="s">
        <v>291</v>
      </c>
      <c r="E276" s="11">
        <v>0</v>
      </c>
      <c r="F276" s="11">
        <v>0</v>
      </c>
      <c r="G276" s="11">
        <f t="shared" si="63"/>
        <v>0</v>
      </c>
      <c r="H276" s="11">
        <v>0</v>
      </c>
      <c r="I276" s="11">
        <v>0</v>
      </c>
      <c r="J276" s="11">
        <f t="shared" si="71"/>
        <v>0</v>
      </c>
    </row>
    <row r="277" spans="1:10" x14ac:dyDescent="0.3">
      <c r="A277" s="35"/>
      <c r="B277" s="12"/>
      <c r="C277" s="12"/>
      <c r="D277" s="10" t="s">
        <v>290</v>
      </c>
      <c r="E277" s="11">
        <v>0</v>
      </c>
      <c r="F277" s="11">
        <v>0</v>
      </c>
      <c r="G277" s="11">
        <f t="shared" si="63"/>
        <v>0</v>
      </c>
      <c r="H277" s="11">
        <v>0</v>
      </c>
      <c r="I277" s="11">
        <v>0</v>
      </c>
      <c r="J277" s="11">
        <f t="shared" si="71"/>
        <v>0</v>
      </c>
    </row>
    <row r="278" spans="1:10" ht="12.75" customHeight="1" x14ac:dyDescent="0.3">
      <c r="A278" s="35"/>
      <c r="B278" s="12"/>
      <c r="C278" s="54" t="s">
        <v>160</v>
      </c>
      <c r="D278" s="80"/>
      <c r="E278" s="13">
        <f>SUM(E279:E283)</f>
        <v>0</v>
      </c>
      <c r="F278" s="13">
        <f>SUM(F279:F283)</f>
        <v>0</v>
      </c>
      <c r="G278" s="13">
        <f t="shared" si="63"/>
        <v>0</v>
      </c>
      <c r="H278" s="13">
        <f t="shared" ref="H278:I278" si="73">SUM(H279:H283)</f>
        <v>0</v>
      </c>
      <c r="I278" s="13">
        <f t="shared" si="73"/>
        <v>0</v>
      </c>
      <c r="J278" s="13">
        <f t="shared" si="71"/>
        <v>0</v>
      </c>
    </row>
    <row r="279" spans="1:10" ht="12.75" customHeight="1" x14ac:dyDescent="0.3">
      <c r="A279" s="35"/>
      <c r="B279" s="12"/>
      <c r="C279" s="12"/>
      <c r="D279" s="10" t="s">
        <v>242</v>
      </c>
      <c r="E279" s="11">
        <v>0</v>
      </c>
      <c r="F279" s="11">
        <v>0</v>
      </c>
      <c r="G279" s="11">
        <f t="shared" si="63"/>
        <v>0</v>
      </c>
      <c r="H279" s="11">
        <v>0</v>
      </c>
      <c r="I279" s="11">
        <v>0</v>
      </c>
      <c r="J279" s="11">
        <f t="shared" si="71"/>
        <v>0</v>
      </c>
    </row>
    <row r="280" spans="1:10" ht="12.75" customHeight="1" x14ac:dyDescent="0.3">
      <c r="A280" s="35"/>
      <c r="B280" s="12"/>
      <c r="C280" s="12"/>
      <c r="D280" s="10" t="s">
        <v>243</v>
      </c>
      <c r="E280" s="11">
        <v>0</v>
      </c>
      <c r="F280" s="11">
        <v>0</v>
      </c>
      <c r="G280" s="11">
        <f t="shared" si="63"/>
        <v>0</v>
      </c>
      <c r="H280" s="11">
        <v>0</v>
      </c>
      <c r="I280" s="11">
        <v>0</v>
      </c>
      <c r="J280" s="11">
        <f t="shared" si="71"/>
        <v>0</v>
      </c>
    </row>
    <row r="281" spans="1:10" ht="12.75" customHeight="1" x14ac:dyDescent="0.3">
      <c r="A281" s="35"/>
      <c r="B281" s="12"/>
      <c r="C281" s="12"/>
      <c r="D281" s="10" t="s">
        <v>244</v>
      </c>
      <c r="E281" s="11">
        <v>0</v>
      </c>
      <c r="F281" s="11">
        <v>0</v>
      </c>
      <c r="G281" s="11">
        <f t="shared" si="63"/>
        <v>0</v>
      </c>
      <c r="H281" s="11">
        <v>0</v>
      </c>
      <c r="I281" s="11">
        <v>0</v>
      </c>
      <c r="J281" s="11">
        <f t="shared" si="71"/>
        <v>0</v>
      </c>
    </row>
    <row r="282" spans="1:10" ht="12.75" customHeight="1" x14ac:dyDescent="0.3">
      <c r="A282" s="35"/>
      <c r="B282" s="12"/>
      <c r="C282" s="12"/>
      <c r="D282" s="10" t="s">
        <v>282</v>
      </c>
      <c r="E282" s="11">
        <v>0</v>
      </c>
      <c r="F282" s="11">
        <v>0</v>
      </c>
      <c r="G282" s="11">
        <f t="shared" si="63"/>
        <v>0</v>
      </c>
      <c r="H282" s="11">
        <v>0</v>
      </c>
      <c r="I282" s="11">
        <v>0</v>
      </c>
      <c r="J282" s="11">
        <f t="shared" si="71"/>
        <v>0</v>
      </c>
    </row>
    <row r="283" spans="1:10" ht="12.75" customHeight="1" x14ac:dyDescent="0.3">
      <c r="A283" s="35"/>
      <c r="B283" s="12"/>
      <c r="C283" s="12"/>
      <c r="D283" s="10" t="s">
        <v>283</v>
      </c>
      <c r="E283" s="11">
        <v>0</v>
      </c>
      <c r="F283" s="11">
        <v>0</v>
      </c>
      <c r="G283" s="11">
        <f t="shared" si="63"/>
        <v>0</v>
      </c>
      <c r="H283" s="11">
        <v>0</v>
      </c>
      <c r="I283" s="11">
        <v>0</v>
      </c>
      <c r="J283" s="11">
        <f t="shared" si="71"/>
        <v>0</v>
      </c>
    </row>
    <row r="284" spans="1:10" ht="12.75" customHeight="1" x14ac:dyDescent="0.3">
      <c r="A284" s="45" t="s">
        <v>27</v>
      </c>
      <c r="B284" s="46"/>
      <c r="C284" s="46"/>
      <c r="D284" s="47"/>
      <c r="E284" s="13">
        <f>SUM(E285+E290+E303+E306)</f>
        <v>400625.4</v>
      </c>
      <c r="F284" s="13">
        <f>SUM(F285+F290+F303+F306)</f>
        <v>0</v>
      </c>
      <c r="G284" s="13">
        <f t="shared" si="63"/>
        <v>400625.4</v>
      </c>
      <c r="H284" s="13">
        <f>SUM(H285+H290+H303+H306)</f>
        <v>194191.47</v>
      </c>
      <c r="I284" s="13">
        <f>SUM(I285+I290+I303+I306)</f>
        <v>194191.47</v>
      </c>
      <c r="J284" s="13">
        <f t="shared" si="71"/>
        <v>206433.93000000002</v>
      </c>
    </row>
    <row r="285" spans="1:10" ht="12.75" customHeight="1" x14ac:dyDescent="0.3">
      <c r="A285" s="35"/>
      <c r="B285" s="46" t="s">
        <v>28</v>
      </c>
      <c r="C285" s="46"/>
      <c r="D285" s="47"/>
      <c r="E285" s="13">
        <f>SUM(E286:E289)</f>
        <v>0</v>
      </c>
      <c r="F285" s="13">
        <f>SUM(F286:F289)</f>
        <v>0</v>
      </c>
      <c r="G285" s="13">
        <f t="shared" si="63"/>
        <v>0</v>
      </c>
      <c r="H285" s="13">
        <f t="shared" ref="H285:I285" si="74">SUM(H286:H289)</f>
        <v>0</v>
      </c>
      <c r="I285" s="13">
        <f t="shared" si="74"/>
        <v>0</v>
      </c>
      <c r="J285" s="13">
        <f t="shared" si="71"/>
        <v>0</v>
      </c>
    </row>
    <row r="286" spans="1:10" ht="12.75" customHeight="1" x14ac:dyDescent="0.3">
      <c r="A286" s="35"/>
      <c r="B286" s="12"/>
      <c r="C286" s="54" t="s">
        <v>161</v>
      </c>
      <c r="D286" s="80"/>
      <c r="E286" s="13">
        <v>0</v>
      </c>
      <c r="F286" s="13">
        <v>0</v>
      </c>
      <c r="G286" s="13">
        <f t="shared" si="63"/>
        <v>0</v>
      </c>
      <c r="H286" s="13">
        <v>0</v>
      </c>
      <c r="I286" s="13">
        <v>0</v>
      </c>
      <c r="J286" s="13">
        <f t="shared" si="71"/>
        <v>0</v>
      </c>
    </row>
    <row r="287" spans="1:10" ht="12.75" customHeight="1" x14ac:dyDescent="0.3">
      <c r="A287" s="35"/>
      <c r="B287" s="12"/>
      <c r="C287" s="54" t="s">
        <v>162</v>
      </c>
      <c r="D287" s="80"/>
      <c r="E287" s="13">
        <v>0</v>
      </c>
      <c r="F287" s="13">
        <v>0</v>
      </c>
      <c r="G287" s="13">
        <f t="shared" si="63"/>
        <v>0</v>
      </c>
      <c r="H287" s="13">
        <v>0</v>
      </c>
      <c r="I287" s="13">
        <v>0</v>
      </c>
      <c r="J287" s="13">
        <f t="shared" si="71"/>
        <v>0</v>
      </c>
    </row>
    <row r="288" spans="1:10" ht="12.75" customHeight="1" x14ac:dyDescent="0.3">
      <c r="A288" s="35"/>
      <c r="B288" s="12"/>
      <c r="C288" s="54" t="s">
        <v>163</v>
      </c>
      <c r="D288" s="80"/>
      <c r="E288" s="13">
        <v>0</v>
      </c>
      <c r="F288" s="13">
        <v>0</v>
      </c>
      <c r="G288" s="13">
        <f t="shared" si="63"/>
        <v>0</v>
      </c>
      <c r="H288" s="13">
        <v>0</v>
      </c>
      <c r="I288" s="13">
        <v>0</v>
      </c>
      <c r="J288" s="13">
        <f t="shared" si="71"/>
        <v>0</v>
      </c>
    </row>
    <row r="289" spans="1:10" ht="12.75" customHeight="1" x14ac:dyDescent="0.3">
      <c r="A289" s="35"/>
      <c r="B289" s="12"/>
      <c r="C289" s="54" t="s">
        <v>164</v>
      </c>
      <c r="D289" s="80"/>
      <c r="E289" s="13">
        <v>0</v>
      </c>
      <c r="F289" s="13">
        <v>0</v>
      </c>
      <c r="G289" s="13">
        <f t="shared" ref="G289:G371" si="75">E289+F289</f>
        <v>0</v>
      </c>
      <c r="H289" s="13">
        <v>0</v>
      </c>
      <c r="I289" s="13">
        <v>0</v>
      </c>
      <c r="J289" s="13">
        <f t="shared" si="71"/>
        <v>0</v>
      </c>
    </row>
    <row r="290" spans="1:10" ht="12.75" customHeight="1" x14ac:dyDescent="0.3">
      <c r="A290" s="35"/>
      <c r="B290" s="46" t="s">
        <v>29</v>
      </c>
      <c r="C290" s="46"/>
      <c r="D290" s="47"/>
      <c r="E290" s="13">
        <f>+E291+E297+E298+E300+E301+E302</f>
        <v>400625.4</v>
      </c>
      <c r="F290" s="13">
        <f>+F291+F297+F298+F300+F301+F302</f>
        <v>0</v>
      </c>
      <c r="G290" s="13">
        <f t="shared" si="75"/>
        <v>400625.4</v>
      </c>
      <c r="H290" s="13">
        <f>+H291+H297+H298+H300+H301+H302</f>
        <v>194191.47</v>
      </c>
      <c r="I290" s="13">
        <f>+I291+I297+I298+I300+I301+I302</f>
        <v>194191.47</v>
      </c>
      <c r="J290" s="13">
        <f t="shared" si="71"/>
        <v>206433.93000000002</v>
      </c>
    </row>
    <row r="291" spans="1:10" ht="12.75" customHeight="1" x14ac:dyDescent="0.3">
      <c r="A291" s="35"/>
      <c r="B291" s="12"/>
      <c r="C291" s="54" t="s">
        <v>165</v>
      </c>
      <c r="D291" s="80"/>
      <c r="E291" s="13">
        <f>SUM(E292:E296)</f>
        <v>360625.4</v>
      </c>
      <c r="F291" s="13">
        <f>SUM(F292:F296)</f>
        <v>0</v>
      </c>
      <c r="G291" s="13">
        <f t="shared" si="75"/>
        <v>360625.4</v>
      </c>
      <c r="H291" s="13">
        <f>SUM(H292:H296)</f>
        <v>180208.47</v>
      </c>
      <c r="I291" s="13">
        <f>SUM(I292:I296)</f>
        <v>180208.47</v>
      </c>
      <c r="J291" s="13">
        <f t="shared" si="71"/>
        <v>180416.93000000002</v>
      </c>
    </row>
    <row r="292" spans="1:10" ht="12.75" customHeight="1" x14ac:dyDescent="0.3">
      <c r="A292" s="35"/>
      <c r="B292" s="12"/>
      <c r="C292" s="12"/>
      <c r="D292" s="10" t="s">
        <v>386</v>
      </c>
      <c r="E292" s="11">
        <v>0</v>
      </c>
      <c r="F292" s="11">
        <v>0</v>
      </c>
      <c r="G292" s="11">
        <f t="shared" si="75"/>
        <v>0</v>
      </c>
      <c r="H292" s="11">
        <v>0</v>
      </c>
      <c r="I292" s="11">
        <v>0</v>
      </c>
      <c r="J292" s="11">
        <f t="shared" si="71"/>
        <v>0</v>
      </c>
    </row>
    <row r="293" spans="1:10" ht="12.75" customHeight="1" x14ac:dyDescent="0.3">
      <c r="A293" s="35"/>
      <c r="B293" s="12"/>
      <c r="C293" s="12"/>
      <c r="D293" s="10" t="s">
        <v>245</v>
      </c>
      <c r="E293" s="11">
        <v>58900</v>
      </c>
      <c r="F293" s="11">
        <v>0</v>
      </c>
      <c r="G293" s="11">
        <f t="shared" si="75"/>
        <v>58900</v>
      </c>
      <c r="H293" s="11">
        <v>26300</v>
      </c>
      <c r="I293" s="11">
        <v>26300</v>
      </c>
      <c r="J293" s="11">
        <f t="shared" si="71"/>
        <v>32600</v>
      </c>
    </row>
    <row r="294" spans="1:10" x14ac:dyDescent="0.3">
      <c r="A294" s="35"/>
      <c r="B294" s="12"/>
      <c r="C294" s="12"/>
      <c r="D294" s="10" t="s">
        <v>273</v>
      </c>
      <c r="E294" s="11">
        <v>0</v>
      </c>
      <c r="F294" s="11">
        <v>0</v>
      </c>
      <c r="G294" s="11">
        <f t="shared" si="75"/>
        <v>0</v>
      </c>
      <c r="H294" s="11">
        <v>0</v>
      </c>
      <c r="I294" s="11">
        <v>0</v>
      </c>
      <c r="J294" s="11">
        <f t="shared" si="71"/>
        <v>0</v>
      </c>
    </row>
    <row r="295" spans="1:10" ht="12.75" customHeight="1" x14ac:dyDescent="0.3">
      <c r="A295" s="35"/>
      <c r="B295" s="12"/>
      <c r="C295" s="12"/>
      <c r="D295" s="10" t="s">
        <v>324</v>
      </c>
      <c r="E295" s="11">
        <v>0</v>
      </c>
      <c r="F295" s="11">
        <v>0</v>
      </c>
      <c r="G295" s="11">
        <f>E295+F295</f>
        <v>0</v>
      </c>
      <c r="H295" s="11">
        <v>0</v>
      </c>
      <c r="I295" s="11">
        <v>0</v>
      </c>
      <c r="J295" s="11">
        <f>G295-H295</f>
        <v>0</v>
      </c>
    </row>
    <row r="296" spans="1:10" ht="12.75" customHeight="1" x14ac:dyDescent="0.3">
      <c r="A296" s="35"/>
      <c r="B296" s="12"/>
      <c r="C296" s="12"/>
      <c r="D296" s="10" t="s">
        <v>272</v>
      </c>
      <c r="E296" s="11">
        <v>301725.40000000002</v>
      </c>
      <c r="F296" s="11">
        <v>0</v>
      </c>
      <c r="G296" s="11">
        <f t="shared" si="75"/>
        <v>301725.40000000002</v>
      </c>
      <c r="H296" s="11">
        <v>153908.47</v>
      </c>
      <c r="I296" s="11">
        <v>153908.47</v>
      </c>
      <c r="J296" s="11">
        <f t="shared" si="71"/>
        <v>147816.93000000002</v>
      </c>
    </row>
    <row r="297" spans="1:10" ht="12.75" customHeight="1" x14ac:dyDescent="0.3">
      <c r="A297" s="35"/>
      <c r="B297" s="12"/>
      <c r="C297" s="54" t="s">
        <v>166</v>
      </c>
      <c r="D297" s="80"/>
      <c r="E297" s="13">
        <v>0</v>
      </c>
      <c r="F297" s="13">
        <v>0</v>
      </c>
      <c r="G297" s="13">
        <f t="shared" si="75"/>
        <v>0</v>
      </c>
      <c r="H297" s="13">
        <v>0</v>
      </c>
      <c r="I297" s="13">
        <v>0</v>
      </c>
      <c r="J297" s="13">
        <f t="shared" si="71"/>
        <v>0</v>
      </c>
    </row>
    <row r="298" spans="1:10" ht="12.75" customHeight="1" x14ac:dyDescent="0.3">
      <c r="A298" s="35"/>
      <c r="B298" s="12"/>
      <c r="C298" s="54" t="s">
        <v>167</v>
      </c>
      <c r="D298" s="80"/>
      <c r="E298" s="13">
        <f>+E299</f>
        <v>40000</v>
      </c>
      <c r="F298" s="13">
        <f>+F299</f>
        <v>0</v>
      </c>
      <c r="G298" s="13">
        <f t="shared" si="75"/>
        <v>40000</v>
      </c>
      <c r="H298" s="13">
        <f t="shared" ref="H298:I298" si="76">+H299</f>
        <v>13983</v>
      </c>
      <c r="I298" s="13">
        <f t="shared" si="76"/>
        <v>13983</v>
      </c>
      <c r="J298" s="13">
        <f t="shared" si="71"/>
        <v>26017</v>
      </c>
    </row>
    <row r="299" spans="1:10" ht="12.75" customHeight="1" x14ac:dyDescent="0.3">
      <c r="A299" s="35"/>
      <c r="B299" s="12"/>
      <c r="C299" s="12"/>
      <c r="D299" s="10" t="s">
        <v>167</v>
      </c>
      <c r="E299" s="11">
        <v>40000</v>
      </c>
      <c r="F299" s="11">
        <v>0</v>
      </c>
      <c r="G299" s="11">
        <f t="shared" si="75"/>
        <v>40000</v>
      </c>
      <c r="H299" s="11">
        <v>13983</v>
      </c>
      <c r="I299" s="11">
        <v>13983</v>
      </c>
      <c r="J299" s="11">
        <f t="shared" si="71"/>
        <v>26017</v>
      </c>
    </row>
    <row r="300" spans="1:10" ht="12.75" customHeight="1" x14ac:dyDescent="0.3">
      <c r="A300" s="35"/>
      <c r="B300" s="12"/>
      <c r="C300" s="54" t="s">
        <v>168</v>
      </c>
      <c r="D300" s="80"/>
      <c r="E300" s="13">
        <v>0</v>
      </c>
      <c r="F300" s="13">
        <v>0</v>
      </c>
      <c r="G300" s="13">
        <f t="shared" si="75"/>
        <v>0</v>
      </c>
      <c r="H300" s="13">
        <v>0</v>
      </c>
      <c r="I300" s="13">
        <v>0</v>
      </c>
      <c r="J300" s="13">
        <f t="shared" si="71"/>
        <v>0</v>
      </c>
    </row>
    <row r="301" spans="1:10" ht="12.75" customHeight="1" x14ac:dyDescent="0.3">
      <c r="A301" s="35"/>
      <c r="B301" s="12"/>
      <c r="C301" s="54" t="s">
        <v>169</v>
      </c>
      <c r="D301" s="80"/>
      <c r="E301" s="13">
        <v>0</v>
      </c>
      <c r="F301" s="13">
        <v>0</v>
      </c>
      <c r="G301" s="13">
        <f t="shared" si="75"/>
        <v>0</v>
      </c>
      <c r="H301" s="13">
        <v>0</v>
      </c>
      <c r="I301" s="13">
        <v>0</v>
      </c>
      <c r="J301" s="13">
        <f t="shared" si="71"/>
        <v>0</v>
      </c>
    </row>
    <row r="302" spans="1:10" ht="12.75" customHeight="1" x14ac:dyDescent="0.3">
      <c r="A302" s="35"/>
      <c r="B302" s="12"/>
      <c r="C302" s="54" t="s">
        <v>170</v>
      </c>
      <c r="D302" s="80"/>
      <c r="E302" s="13">
        <v>0</v>
      </c>
      <c r="F302" s="13">
        <v>0</v>
      </c>
      <c r="G302" s="13">
        <f t="shared" si="75"/>
        <v>0</v>
      </c>
      <c r="H302" s="13">
        <v>0</v>
      </c>
      <c r="I302" s="13">
        <v>0</v>
      </c>
      <c r="J302" s="13">
        <f t="shared" si="71"/>
        <v>0</v>
      </c>
    </row>
    <row r="303" spans="1:10" ht="12.75" customHeight="1" x14ac:dyDescent="0.3">
      <c r="A303" s="35"/>
      <c r="B303" s="46" t="s">
        <v>30</v>
      </c>
      <c r="C303" s="46"/>
      <c r="D303" s="47"/>
      <c r="E303" s="13">
        <f>SUM(E304:E305)</f>
        <v>0</v>
      </c>
      <c r="F303" s="13">
        <f>SUM(F304:F305)</f>
        <v>0</v>
      </c>
      <c r="G303" s="13">
        <f t="shared" si="75"/>
        <v>0</v>
      </c>
      <c r="H303" s="13">
        <f t="shared" ref="H303:I303" si="77">SUM(H304:H305)</f>
        <v>0</v>
      </c>
      <c r="I303" s="13">
        <f t="shared" si="77"/>
        <v>0</v>
      </c>
      <c r="J303" s="13">
        <f t="shared" si="71"/>
        <v>0</v>
      </c>
    </row>
    <row r="304" spans="1:10" ht="12.75" customHeight="1" x14ac:dyDescent="0.3">
      <c r="A304" s="35"/>
      <c r="B304" s="12"/>
      <c r="C304" s="54" t="s">
        <v>171</v>
      </c>
      <c r="D304" s="80"/>
      <c r="E304" s="13">
        <v>0</v>
      </c>
      <c r="F304" s="13">
        <v>0</v>
      </c>
      <c r="G304" s="13">
        <f t="shared" si="75"/>
        <v>0</v>
      </c>
      <c r="H304" s="13">
        <v>0</v>
      </c>
      <c r="I304" s="13">
        <v>0</v>
      </c>
      <c r="J304" s="13">
        <f t="shared" si="71"/>
        <v>0</v>
      </c>
    </row>
    <row r="305" spans="1:10" ht="12.75" customHeight="1" x14ac:dyDescent="0.3">
      <c r="A305" s="35"/>
      <c r="B305" s="12"/>
      <c r="C305" s="54" t="s">
        <v>172</v>
      </c>
      <c r="D305" s="80"/>
      <c r="E305" s="13">
        <v>0</v>
      </c>
      <c r="F305" s="13">
        <v>0</v>
      </c>
      <c r="G305" s="13">
        <f t="shared" si="75"/>
        <v>0</v>
      </c>
      <c r="H305" s="13">
        <v>0</v>
      </c>
      <c r="I305" s="13">
        <v>0</v>
      </c>
      <c r="J305" s="13">
        <f t="shared" si="71"/>
        <v>0</v>
      </c>
    </row>
    <row r="306" spans="1:10" ht="12.75" customHeight="1" x14ac:dyDescent="0.3">
      <c r="A306" s="35"/>
      <c r="B306" s="46" t="s">
        <v>31</v>
      </c>
      <c r="C306" s="46"/>
      <c r="D306" s="47"/>
      <c r="E306" s="13">
        <f>SUM(E307)</f>
        <v>0</v>
      </c>
      <c r="F306" s="13">
        <f>SUM(F307)</f>
        <v>0</v>
      </c>
      <c r="G306" s="13">
        <f t="shared" si="75"/>
        <v>0</v>
      </c>
      <c r="H306" s="13">
        <f t="shared" ref="H306:I306" si="78">SUM(H307)</f>
        <v>0</v>
      </c>
      <c r="I306" s="13">
        <f t="shared" si="78"/>
        <v>0</v>
      </c>
      <c r="J306" s="13">
        <f t="shared" si="71"/>
        <v>0</v>
      </c>
    </row>
    <row r="307" spans="1:10" ht="12.75" customHeight="1" x14ac:dyDescent="0.3">
      <c r="A307" s="35"/>
      <c r="B307" s="19"/>
      <c r="C307" s="56" t="s">
        <v>173</v>
      </c>
      <c r="D307" s="80"/>
      <c r="E307" s="13">
        <v>0</v>
      </c>
      <c r="F307" s="13">
        <v>0</v>
      </c>
      <c r="G307" s="13">
        <f t="shared" si="75"/>
        <v>0</v>
      </c>
      <c r="H307" s="13">
        <v>0</v>
      </c>
      <c r="I307" s="13">
        <v>0</v>
      </c>
      <c r="J307" s="13">
        <f t="shared" si="71"/>
        <v>0</v>
      </c>
    </row>
    <row r="308" spans="1:10" ht="12.75" customHeight="1" x14ac:dyDescent="0.3">
      <c r="A308" s="45" t="s">
        <v>32</v>
      </c>
      <c r="B308" s="46"/>
      <c r="C308" s="46"/>
      <c r="D308" s="47"/>
      <c r="E308" s="13">
        <f>SUM(E309+E320+E329+E335+E338+E353+E359+E326)</f>
        <v>0</v>
      </c>
      <c r="F308" s="13">
        <f>SUM(F309+F320+F329+F335+F338+F353+F359+F326)</f>
        <v>0</v>
      </c>
      <c r="G308" s="13">
        <f t="shared" si="75"/>
        <v>0</v>
      </c>
      <c r="H308" s="13">
        <f>SUM(H309+H320+H329+H335+H338+H353+H359+H326)</f>
        <v>0</v>
      </c>
      <c r="I308" s="13">
        <f>SUM(I309+I320+I329+I335+I338+I353+I359+I326)</f>
        <v>0</v>
      </c>
      <c r="J308" s="13">
        <f>G308-H308</f>
        <v>0</v>
      </c>
    </row>
    <row r="309" spans="1:10" ht="12.75" customHeight="1" x14ac:dyDescent="0.3">
      <c r="A309" s="35"/>
      <c r="B309" s="46" t="s">
        <v>33</v>
      </c>
      <c r="C309" s="46"/>
      <c r="D309" s="47"/>
      <c r="E309" s="13">
        <f>+E310+E312+E314+E317</f>
        <v>0</v>
      </c>
      <c r="F309" s="13">
        <f>+F310+F312+F314+F317</f>
        <v>0</v>
      </c>
      <c r="G309" s="13">
        <f t="shared" si="75"/>
        <v>0</v>
      </c>
      <c r="H309" s="13">
        <f>+H310+H312+H314+H317</f>
        <v>0</v>
      </c>
      <c r="I309" s="13">
        <f>+I310+I312+I314+I317</f>
        <v>0</v>
      </c>
      <c r="J309" s="13">
        <f>G309-H309</f>
        <v>0</v>
      </c>
    </row>
    <row r="310" spans="1:10" ht="12.75" customHeight="1" x14ac:dyDescent="0.3">
      <c r="A310" s="35"/>
      <c r="B310" s="12"/>
      <c r="C310" s="54" t="s">
        <v>174</v>
      </c>
      <c r="D310" s="80"/>
      <c r="E310" s="13">
        <f>SUM(E311:E311)</f>
        <v>0</v>
      </c>
      <c r="F310" s="13">
        <f>SUM(F311:F311)</f>
        <v>0</v>
      </c>
      <c r="G310" s="13">
        <f>E310+F310</f>
        <v>0</v>
      </c>
      <c r="H310" s="13">
        <f>SUM(H311:H311)</f>
        <v>0</v>
      </c>
      <c r="I310" s="13">
        <f>SUM(I311:I311)</f>
        <v>0</v>
      </c>
      <c r="J310" s="13">
        <f>G310-H310</f>
        <v>0</v>
      </c>
    </row>
    <row r="311" spans="1:10" ht="15" customHeight="1" x14ac:dyDescent="0.3">
      <c r="A311" s="35"/>
      <c r="B311" s="12"/>
      <c r="C311" s="12"/>
      <c r="D311" s="10" t="s">
        <v>325</v>
      </c>
      <c r="E311" s="11">
        <v>0</v>
      </c>
      <c r="F311" s="11">
        <v>0</v>
      </c>
      <c r="G311" s="11">
        <f t="shared" ref="G311" si="79">E311+F311</f>
        <v>0</v>
      </c>
      <c r="H311" s="11">
        <v>0</v>
      </c>
      <c r="I311" s="11">
        <v>0</v>
      </c>
      <c r="J311" s="11">
        <f t="shared" ref="J311" si="80">G311-H311</f>
        <v>0</v>
      </c>
    </row>
    <row r="312" spans="1:10" ht="12.75" customHeight="1" x14ac:dyDescent="0.3">
      <c r="A312" s="35"/>
      <c r="B312" s="12"/>
      <c r="C312" s="54" t="s">
        <v>222</v>
      </c>
      <c r="D312" s="80"/>
      <c r="E312" s="13">
        <f>+E313</f>
        <v>0</v>
      </c>
      <c r="F312" s="13">
        <f>+F313</f>
        <v>0</v>
      </c>
      <c r="G312" s="13">
        <f t="shared" si="75"/>
        <v>0</v>
      </c>
      <c r="H312" s="13">
        <f t="shared" ref="H312:I312" si="81">+H313</f>
        <v>0</v>
      </c>
      <c r="I312" s="13">
        <f t="shared" si="81"/>
        <v>0</v>
      </c>
      <c r="J312" s="13">
        <f t="shared" si="71"/>
        <v>0</v>
      </c>
    </row>
    <row r="313" spans="1:10" ht="12.75" customHeight="1" x14ac:dyDescent="0.3">
      <c r="A313" s="35"/>
      <c r="B313" s="12"/>
      <c r="C313" s="12"/>
      <c r="D313" s="10" t="s">
        <v>252</v>
      </c>
      <c r="E313" s="11">
        <v>0</v>
      </c>
      <c r="F313" s="11">
        <v>0</v>
      </c>
      <c r="G313" s="11">
        <f t="shared" si="75"/>
        <v>0</v>
      </c>
      <c r="H313" s="11">
        <v>0</v>
      </c>
      <c r="I313" s="11">
        <v>0</v>
      </c>
      <c r="J313" s="11">
        <f t="shared" si="71"/>
        <v>0</v>
      </c>
    </row>
    <row r="314" spans="1:10" s="17" customFormat="1" ht="12.75" customHeight="1" x14ac:dyDescent="0.3">
      <c r="A314" s="36"/>
      <c r="B314" s="79"/>
      <c r="C314" s="54" t="s">
        <v>175</v>
      </c>
      <c r="D314" s="80"/>
      <c r="E314" s="13">
        <f>SUM(E315:E316)</f>
        <v>0</v>
      </c>
      <c r="F314" s="13">
        <f>SUM(F315:F316)</f>
        <v>0</v>
      </c>
      <c r="G314" s="13">
        <f>E314+F314</f>
        <v>0</v>
      </c>
      <c r="H314" s="13">
        <f>SUM(H315:H316)</f>
        <v>0</v>
      </c>
      <c r="I314" s="13">
        <f>SUM(I315:I316)</f>
        <v>0</v>
      </c>
      <c r="J314" s="13">
        <f>G314-H314</f>
        <v>0</v>
      </c>
    </row>
    <row r="315" spans="1:10" x14ac:dyDescent="0.3">
      <c r="A315" s="35"/>
      <c r="B315" s="12"/>
      <c r="C315" s="12"/>
      <c r="D315" s="10" t="s">
        <v>387</v>
      </c>
      <c r="E315" s="11">
        <v>0</v>
      </c>
      <c r="F315" s="11">
        <v>0</v>
      </c>
      <c r="G315" s="11">
        <f t="shared" ref="G315" si="82">E315+F315</f>
        <v>0</v>
      </c>
      <c r="H315" s="11">
        <v>0</v>
      </c>
      <c r="I315" s="11">
        <v>0</v>
      </c>
      <c r="J315" s="11">
        <f t="shared" si="71"/>
        <v>0</v>
      </c>
    </row>
    <row r="316" spans="1:10" x14ac:dyDescent="0.3">
      <c r="A316" s="35"/>
      <c r="B316" s="12"/>
      <c r="C316" s="12"/>
      <c r="D316" s="10" t="s">
        <v>252</v>
      </c>
      <c r="E316" s="11">
        <v>0</v>
      </c>
      <c r="F316" s="11">
        <v>0</v>
      </c>
      <c r="G316" s="11">
        <f t="shared" si="75"/>
        <v>0</v>
      </c>
      <c r="H316" s="11">
        <v>0</v>
      </c>
      <c r="I316" s="11">
        <v>0</v>
      </c>
      <c r="J316" s="11">
        <f t="shared" si="71"/>
        <v>0</v>
      </c>
    </row>
    <row r="317" spans="1:10" ht="12.75" customHeight="1" x14ac:dyDescent="0.3">
      <c r="A317" s="35"/>
      <c r="B317" s="12"/>
      <c r="C317" s="54" t="s">
        <v>284</v>
      </c>
      <c r="D317" s="80"/>
      <c r="E317" s="13">
        <f>SUM(E318:E319)</f>
        <v>0</v>
      </c>
      <c r="F317" s="13">
        <f>SUM(F318:F319)</f>
        <v>0</v>
      </c>
      <c r="G317" s="13">
        <f>E317+F317</f>
        <v>0</v>
      </c>
      <c r="H317" s="13">
        <f>SUM(H318:H319)</f>
        <v>0</v>
      </c>
      <c r="I317" s="13">
        <f>SUM(I318:I319)</f>
        <v>0</v>
      </c>
      <c r="J317" s="13">
        <f t="shared" si="71"/>
        <v>0</v>
      </c>
    </row>
    <row r="318" spans="1:10" x14ac:dyDescent="0.3">
      <c r="A318" s="35"/>
      <c r="B318" s="12"/>
      <c r="C318" s="12"/>
      <c r="D318" s="10" t="s">
        <v>252</v>
      </c>
      <c r="E318" s="15">
        <v>0</v>
      </c>
      <c r="F318" s="15">
        <v>0</v>
      </c>
      <c r="G318" s="15">
        <f t="shared" si="75"/>
        <v>0</v>
      </c>
      <c r="H318" s="15">
        <v>0</v>
      </c>
      <c r="I318" s="15">
        <v>0</v>
      </c>
      <c r="J318" s="15">
        <f t="shared" si="71"/>
        <v>0</v>
      </c>
    </row>
    <row r="319" spans="1:10" x14ac:dyDescent="0.3">
      <c r="A319" s="35"/>
      <c r="B319" s="12"/>
      <c r="C319" s="12"/>
      <c r="D319" s="10" t="s">
        <v>329</v>
      </c>
      <c r="E319" s="15">
        <v>0</v>
      </c>
      <c r="F319" s="15">
        <v>0</v>
      </c>
      <c r="G319" s="15">
        <f t="shared" si="75"/>
        <v>0</v>
      </c>
      <c r="H319" s="15">
        <v>0</v>
      </c>
      <c r="I319" s="15">
        <v>0</v>
      </c>
      <c r="J319" s="15">
        <f t="shared" si="71"/>
        <v>0</v>
      </c>
    </row>
    <row r="320" spans="1:10" ht="12.75" customHeight="1" x14ac:dyDescent="0.3">
      <c r="A320" s="37"/>
      <c r="B320" s="46" t="s">
        <v>34</v>
      </c>
      <c r="C320" s="46"/>
      <c r="D320" s="47"/>
      <c r="E320" s="13">
        <f>E321+E323+E325</f>
        <v>0</v>
      </c>
      <c r="F320" s="13">
        <f>F321+F323+F325</f>
        <v>0</v>
      </c>
      <c r="G320" s="13">
        <f t="shared" si="75"/>
        <v>0</v>
      </c>
      <c r="H320" s="13">
        <f>H321+H323+H325</f>
        <v>0</v>
      </c>
      <c r="I320" s="13">
        <f>I321+I323+I325</f>
        <v>0</v>
      </c>
      <c r="J320" s="13">
        <f t="shared" si="71"/>
        <v>0</v>
      </c>
    </row>
    <row r="321" spans="1:10" ht="12.75" customHeight="1" x14ac:dyDescent="0.3">
      <c r="A321" s="35"/>
      <c r="B321" s="12"/>
      <c r="C321" s="54" t="s">
        <v>176</v>
      </c>
      <c r="D321" s="80"/>
      <c r="E321" s="13">
        <f>+E322</f>
        <v>0</v>
      </c>
      <c r="F321" s="13">
        <f>+F322</f>
        <v>0</v>
      </c>
      <c r="G321" s="13">
        <f t="shared" si="75"/>
        <v>0</v>
      </c>
      <c r="H321" s="13">
        <f t="shared" ref="H321:I321" si="83">+H322</f>
        <v>0</v>
      </c>
      <c r="I321" s="13">
        <f t="shared" si="83"/>
        <v>0</v>
      </c>
      <c r="J321" s="13">
        <f t="shared" si="71"/>
        <v>0</v>
      </c>
    </row>
    <row r="322" spans="1:10" x14ac:dyDescent="0.3">
      <c r="A322" s="35"/>
      <c r="B322" s="12"/>
      <c r="C322" s="12"/>
      <c r="D322" s="10" t="s">
        <v>326</v>
      </c>
      <c r="E322" s="11">
        <v>0</v>
      </c>
      <c r="F322" s="11">
        <v>0</v>
      </c>
      <c r="G322" s="11">
        <f t="shared" si="75"/>
        <v>0</v>
      </c>
      <c r="H322" s="11">
        <v>0</v>
      </c>
      <c r="I322" s="11">
        <v>0</v>
      </c>
      <c r="J322" s="11">
        <f t="shared" si="71"/>
        <v>0</v>
      </c>
    </row>
    <row r="323" spans="1:10" ht="13.5" customHeight="1" x14ac:dyDescent="0.3">
      <c r="A323" s="35"/>
      <c r="B323" s="12"/>
      <c r="C323" s="54" t="s">
        <v>177</v>
      </c>
      <c r="D323" s="80"/>
      <c r="E323" s="13">
        <f>SUM(E324)</f>
        <v>0</v>
      </c>
      <c r="F323" s="13">
        <f t="shared" ref="F323:I323" si="84">SUM(F324)</f>
        <v>0</v>
      </c>
      <c r="G323" s="13">
        <f t="shared" si="84"/>
        <v>0</v>
      </c>
      <c r="H323" s="13">
        <f t="shared" si="84"/>
        <v>0</v>
      </c>
      <c r="I323" s="13">
        <f t="shared" si="84"/>
        <v>0</v>
      </c>
      <c r="J323" s="13">
        <f t="shared" si="71"/>
        <v>0</v>
      </c>
    </row>
    <row r="324" spans="1:10" x14ac:dyDescent="0.3">
      <c r="A324" s="35"/>
      <c r="B324" s="12"/>
      <c r="C324" s="12"/>
      <c r="D324" s="10" t="s">
        <v>252</v>
      </c>
      <c r="E324" s="11">
        <v>0</v>
      </c>
      <c r="F324" s="11">
        <v>0</v>
      </c>
      <c r="G324" s="11">
        <f t="shared" si="75"/>
        <v>0</v>
      </c>
      <c r="H324" s="11">
        <v>0</v>
      </c>
      <c r="I324" s="11">
        <v>0</v>
      </c>
      <c r="J324" s="11">
        <f t="shared" si="71"/>
        <v>0</v>
      </c>
    </row>
    <row r="325" spans="1:10" ht="14.25" customHeight="1" x14ac:dyDescent="0.3">
      <c r="A325" s="35"/>
      <c r="B325" s="12"/>
      <c r="C325" s="54" t="s">
        <v>178</v>
      </c>
      <c r="D325" s="80"/>
      <c r="E325" s="13">
        <v>0</v>
      </c>
      <c r="F325" s="13">
        <v>0</v>
      </c>
      <c r="G325" s="13">
        <f t="shared" si="75"/>
        <v>0</v>
      </c>
      <c r="H325" s="13">
        <v>0</v>
      </c>
      <c r="I325" s="13">
        <v>0</v>
      </c>
      <c r="J325" s="13">
        <f t="shared" si="71"/>
        <v>0</v>
      </c>
    </row>
    <row r="326" spans="1:10" ht="14.25" customHeight="1" x14ac:dyDescent="0.3">
      <c r="A326" s="35"/>
      <c r="B326" s="46" t="s">
        <v>286</v>
      </c>
      <c r="C326" s="46"/>
      <c r="D326" s="47"/>
      <c r="E326" s="13">
        <f>E327</f>
        <v>0</v>
      </c>
      <c r="F326" s="13">
        <f>F327</f>
        <v>0</v>
      </c>
      <c r="G326" s="13">
        <f t="shared" si="75"/>
        <v>0</v>
      </c>
      <c r="H326" s="13">
        <f t="shared" ref="H326:I326" si="85">H327</f>
        <v>0</v>
      </c>
      <c r="I326" s="13">
        <f t="shared" si="85"/>
        <v>0</v>
      </c>
      <c r="J326" s="13">
        <f t="shared" si="71"/>
        <v>0</v>
      </c>
    </row>
    <row r="327" spans="1:10" ht="13.5" customHeight="1" x14ac:dyDescent="0.3">
      <c r="A327" s="35"/>
      <c r="B327" s="12"/>
      <c r="C327" s="54" t="s">
        <v>287</v>
      </c>
      <c r="D327" s="80"/>
      <c r="E327" s="13">
        <f>+E328</f>
        <v>0</v>
      </c>
      <c r="F327" s="13">
        <f>+F328</f>
        <v>0</v>
      </c>
      <c r="G327" s="13">
        <f t="shared" si="75"/>
        <v>0</v>
      </c>
      <c r="H327" s="13">
        <f t="shared" ref="H327:I327" si="86">+H328</f>
        <v>0</v>
      </c>
      <c r="I327" s="13">
        <f t="shared" si="86"/>
        <v>0</v>
      </c>
      <c r="J327" s="13">
        <f t="shared" si="71"/>
        <v>0</v>
      </c>
    </row>
    <row r="328" spans="1:10" x14ac:dyDescent="0.3">
      <c r="A328" s="35"/>
      <c r="B328" s="12"/>
      <c r="C328" s="40"/>
      <c r="D328" s="24" t="s">
        <v>252</v>
      </c>
      <c r="E328" s="11">
        <v>0</v>
      </c>
      <c r="F328" s="11">
        <v>0</v>
      </c>
      <c r="G328" s="11">
        <f t="shared" si="75"/>
        <v>0</v>
      </c>
      <c r="H328" s="11">
        <v>0</v>
      </c>
      <c r="I328" s="11">
        <v>0</v>
      </c>
      <c r="J328" s="11">
        <f t="shared" si="71"/>
        <v>0</v>
      </c>
    </row>
    <row r="329" spans="1:10" ht="12.75" customHeight="1" x14ac:dyDescent="0.3">
      <c r="A329" s="35"/>
      <c r="B329" s="46" t="s">
        <v>35</v>
      </c>
      <c r="C329" s="46"/>
      <c r="D329" s="47"/>
      <c r="E329" s="13">
        <f>+E330+E332+E334</f>
        <v>0</v>
      </c>
      <c r="F329" s="13">
        <f>+F330+F332+F334</f>
        <v>0</v>
      </c>
      <c r="G329" s="13">
        <f t="shared" si="75"/>
        <v>0</v>
      </c>
      <c r="H329" s="13">
        <f>+H330+H332+H334</f>
        <v>0</v>
      </c>
      <c r="I329" s="13">
        <f>+I330+I332+I334</f>
        <v>0</v>
      </c>
      <c r="J329" s="13">
        <f t="shared" si="71"/>
        <v>0</v>
      </c>
    </row>
    <row r="330" spans="1:10" ht="12.75" customHeight="1" x14ac:dyDescent="0.3">
      <c r="A330" s="35"/>
      <c r="B330" s="12"/>
      <c r="C330" s="54" t="s">
        <v>179</v>
      </c>
      <c r="D330" s="80"/>
      <c r="E330" s="13">
        <f>SUM(E331:E331)</f>
        <v>0</v>
      </c>
      <c r="F330" s="13">
        <f>SUM(F331:F331)</f>
        <v>0</v>
      </c>
      <c r="G330" s="13">
        <f>E330+F330</f>
        <v>0</v>
      </c>
      <c r="H330" s="13">
        <f>SUM(H331:H331)</f>
        <v>0</v>
      </c>
      <c r="I330" s="13">
        <f>SUM(I331:I331)</f>
        <v>0</v>
      </c>
      <c r="J330" s="13">
        <f t="shared" si="71"/>
        <v>0</v>
      </c>
    </row>
    <row r="331" spans="1:10" x14ac:dyDescent="0.3">
      <c r="A331" s="35"/>
      <c r="B331" s="12"/>
      <c r="C331" s="12"/>
      <c r="D331" s="10" t="s">
        <v>388</v>
      </c>
      <c r="E331" s="11">
        <v>0</v>
      </c>
      <c r="F331" s="11">
        <v>0</v>
      </c>
      <c r="G331" s="11">
        <f t="shared" si="75"/>
        <v>0</v>
      </c>
      <c r="H331" s="11">
        <v>0</v>
      </c>
      <c r="I331" s="11">
        <v>0</v>
      </c>
      <c r="J331" s="11">
        <f t="shared" si="71"/>
        <v>0</v>
      </c>
    </row>
    <row r="332" spans="1:10" ht="15" customHeight="1" x14ac:dyDescent="0.3">
      <c r="A332" s="35"/>
      <c r="B332" s="12"/>
      <c r="C332" s="54" t="s">
        <v>180</v>
      </c>
      <c r="D332" s="80"/>
      <c r="E332" s="13">
        <f>SUM(E333)</f>
        <v>0</v>
      </c>
      <c r="F332" s="13">
        <f>SUM(F333)</f>
        <v>0</v>
      </c>
      <c r="G332" s="13">
        <f t="shared" si="75"/>
        <v>0</v>
      </c>
      <c r="H332" s="13">
        <f t="shared" ref="H332:I332" si="87">SUM(H333)</f>
        <v>0</v>
      </c>
      <c r="I332" s="13">
        <f t="shared" si="87"/>
        <v>0</v>
      </c>
      <c r="J332" s="13">
        <f t="shared" si="71"/>
        <v>0</v>
      </c>
    </row>
    <row r="333" spans="1:10" ht="18.75" customHeight="1" x14ac:dyDescent="0.3">
      <c r="A333" s="35"/>
      <c r="B333" s="12"/>
      <c r="C333" s="12"/>
      <c r="D333" s="10" t="s">
        <v>252</v>
      </c>
      <c r="E333" s="11">
        <v>0</v>
      </c>
      <c r="F333" s="11">
        <v>0</v>
      </c>
      <c r="G333" s="11">
        <f t="shared" si="75"/>
        <v>0</v>
      </c>
      <c r="H333" s="11">
        <v>0</v>
      </c>
      <c r="I333" s="11">
        <v>0</v>
      </c>
      <c r="J333" s="11">
        <f t="shared" si="71"/>
        <v>0</v>
      </c>
    </row>
    <row r="334" spans="1:10" ht="14.25" customHeight="1" x14ac:dyDescent="0.3">
      <c r="A334" s="35"/>
      <c r="B334" s="12"/>
      <c r="C334" s="54" t="s">
        <v>181</v>
      </c>
      <c r="D334" s="80"/>
      <c r="E334" s="13">
        <v>0</v>
      </c>
      <c r="F334" s="13">
        <v>0</v>
      </c>
      <c r="G334" s="13">
        <f t="shared" si="75"/>
        <v>0</v>
      </c>
      <c r="H334" s="13">
        <v>0</v>
      </c>
      <c r="I334" s="13">
        <v>0</v>
      </c>
      <c r="J334" s="13">
        <f t="shared" si="71"/>
        <v>0</v>
      </c>
    </row>
    <row r="335" spans="1:10" ht="14.25" customHeight="1" x14ac:dyDescent="0.3">
      <c r="A335" s="35"/>
      <c r="B335" s="46" t="s">
        <v>36</v>
      </c>
      <c r="C335" s="46"/>
      <c r="D335" s="47"/>
      <c r="E335" s="13">
        <f>SUM(E336)</f>
        <v>0</v>
      </c>
      <c r="F335" s="13">
        <f>SUM(F336)</f>
        <v>0</v>
      </c>
      <c r="G335" s="13">
        <f t="shared" si="75"/>
        <v>0</v>
      </c>
      <c r="H335" s="13">
        <f t="shared" ref="H335:I335" si="88">SUM(H336)</f>
        <v>0</v>
      </c>
      <c r="I335" s="13">
        <f t="shared" si="88"/>
        <v>0</v>
      </c>
      <c r="J335" s="13">
        <f t="shared" si="71"/>
        <v>0</v>
      </c>
    </row>
    <row r="336" spans="1:10" s="17" customFormat="1" ht="14.25" customHeight="1" x14ac:dyDescent="0.3">
      <c r="A336" s="36"/>
      <c r="B336" s="79"/>
      <c r="C336" s="54" t="s">
        <v>182</v>
      </c>
      <c r="D336" s="80"/>
      <c r="E336" s="13">
        <f>+E337</f>
        <v>0</v>
      </c>
      <c r="F336" s="13">
        <f>+F337</f>
        <v>0</v>
      </c>
      <c r="G336" s="13">
        <f t="shared" si="75"/>
        <v>0</v>
      </c>
      <c r="H336" s="13">
        <f>+H337</f>
        <v>0</v>
      </c>
      <c r="I336" s="13">
        <f>+I337</f>
        <v>0</v>
      </c>
      <c r="J336" s="13">
        <f t="shared" si="71"/>
        <v>0</v>
      </c>
    </row>
    <row r="337" spans="1:10" ht="14.25" customHeight="1" x14ac:dyDescent="0.3">
      <c r="A337" s="35"/>
      <c r="B337" s="12"/>
      <c r="C337" s="58"/>
      <c r="D337" s="58" t="s">
        <v>182</v>
      </c>
      <c r="E337" s="11">
        <v>0</v>
      </c>
      <c r="F337" s="11">
        <v>0</v>
      </c>
      <c r="G337" s="11">
        <f t="shared" si="75"/>
        <v>0</v>
      </c>
      <c r="H337" s="11">
        <v>0</v>
      </c>
      <c r="I337" s="11">
        <v>0</v>
      </c>
      <c r="J337" s="11">
        <f t="shared" si="71"/>
        <v>0</v>
      </c>
    </row>
    <row r="338" spans="1:10" ht="14.25" customHeight="1" x14ac:dyDescent="0.3">
      <c r="A338" s="35"/>
      <c r="B338" s="46" t="s">
        <v>37</v>
      </c>
      <c r="C338" s="46"/>
      <c r="D338" s="47"/>
      <c r="E338" s="13">
        <f>+E339+E340+E342+E344+E346+E348+E351</f>
        <v>0</v>
      </c>
      <c r="F338" s="13">
        <f>+F339+F340+F342+F344+F346+F348+F351</f>
        <v>0</v>
      </c>
      <c r="G338" s="13">
        <f>E338+F338</f>
        <v>0</v>
      </c>
      <c r="H338" s="13">
        <f>+H339+H340+H342+H344+H346+H348+H351</f>
        <v>0</v>
      </c>
      <c r="I338" s="13">
        <f>+I339+I340+I342+I344+I346+I348+I351</f>
        <v>0</v>
      </c>
      <c r="J338" s="13">
        <f>G338-H338</f>
        <v>0</v>
      </c>
    </row>
    <row r="339" spans="1:10" ht="14.25" customHeight="1" x14ac:dyDescent="0.3">
      <c r="A339" s="35"/>
      <c r="B339" s="12"/>
      <c r="C339" s="54" t="s">
        <v>183</v>
      </c>
      <c r="D339" s="80"/>
      <c r="E339" s="13">
        <v>0</v>
      </c>
      <c r="F339" s="13">
        <v>0</v>
      </c>
      <c r="G339" s="13">
        <f t="shared" si="75"/>
        <v>0</v>
      </c>
      <c r="H339" s="13">
        <v>0</v>
      </c>
      <c r="I339" s="13">
        <v>0</v>
      </c>
      <c r="J339" s="13">
        <f t="shared" si="71"/>
        <v>0</v>
      </c>
    </row>
    <row r="340" spans="1:10" ht="14.25" customHeight="1" x14ac:dyDescent="0.3">
      <c r="A340" s="35"/>
      <c r="B340" s="12"/>
      <c r="C340" s="54" t="s">
        <v>296</v>
      </c>
      <c r="D340" s="80"/>
      <c r="E340" s="13">
        <f>SUM(E341)</f>
        <v>0</v>
      </c>
      <c r="F340" s="13">
        <f>SUM(F341)</f>
        <v>0</v>
      </c>
      <c r="G340" s="13">
        <f t="shared" si="75"/>
        <v>0</v>
      </c>
      <c r="H340" s="13">
        <f>SUM(H341)</f>
        <v>0</v>
      </c>
      <c r="I340" s="13">
        <f>SUM(I341)</f>
        <v>0</v>
      </c>
      <c r="J340" s="13">
        <f>G340-H340</f>
        <v>0</v>
      </c>
    </row>
    <row r="341" spans="1:10" x14ac:dyDescent="0.3">
      <c r="A341" s="35"/>
      <c r="B341" s="12"/>
      <c r="C341" s="12"/>
      <c r="D341" s="10" t="s">
        <v>252</v>
      </c>
      <c r="E341" s="11">
        <v>0</v>
      </c>
      <c r="F341" s="11">
        <v>0</v>
      </c>
      <c r="G341" s="11">
        <f t="shared" si="75"/>
        <v>0</v>
      </c>
      <c r="H341" s="11">
        <v>0</v>
      </c>
      <c r="I341" s="11">
        <v>0</v>
      </c>
      <c r="J341" s="11">
        <f t="shared" ref="J341" si="89">G341-H341</f>
        <v>0</v>
      </c>
    </row>
    <row r="342" spans="1:10" ht="14.25" customHeight="1" x14ac:dyDescent="0.3">
      <c r="A342" s="35"/>
      <c r="B342" s="12"/>
      <c r="C342" s="54" t="s">
        <v>184</v>
      </c>
      <c r="D342" s="80"/>
      <c r="E342" s="13">
        <f>SUM(E343:E343)</f>
        <v>0</v>
      </c>
      <c r="F342" s="13">
        <f>SUM(F343:F343)</f>
        <v>0</v>
      </c>
      <c r="G342" s="13">
        <f t="shared" si="75"/>
        <v>0</v>
      </c>
      <c r="H342" s="13">
        <f>SUM(H343:H343)</f>
        <v>0</v>
      </c>
      <c r="I342" s="13">
        <f>SUM(I343:I343)</f>
        <v>0</v>
      </c>
      <c r="J342" s="13">
        <f t="shared" si="71"/>
        <v>0</v>
      </c>
    </row>
    <row r="343" spans="1:10" ht="15" customHeight="1" x14ac:dyDescent="0.3">
      <c r="A343" s="35"/>
      <c r="B343" s="12"/>
      <c r="C343" s="12"/>
      <c r="D343" s="10" t="s">
        <v>184</v>
      </c>
      <c r="E343" s="11">
        <v>0</v>
      </c>
      <c r="F343" s="11">
        <v>0</v>
      </c>
      <c r="G343" s="11">
        <f t="shared" si="75"/>
        <v>0</v>
      </c>
      <c r="H343" s="11">
        <v>0</v>
      </c>
      <c r="I343" s="11">
        <v>0</v>
      </c>
      <c r="J343" s="11">
        <f t="shared" ref="J343:J377" si="90">G343-H343</f>
        <v>0</v>
      </c>
    </row>
    <row r="344" spans="1:10" ht="25.5" customHeight="1" x14ac:dyDescent="0.3">
      <c r="A344" s="35"/>
      <c r="B344" s="12"/>
      <c r="C344" s="102" t="s">
        <v>223</v>
      </c>
      <c r="D344" s="103"/>
      <c r="E344" s="13">
        <f>SUM(E345)</f>
        <v>0</v>
      </c>
      <c r="F344" s="13">
        <f>SUM(F345)</f>
        <v>0</v>
      </c>
      <c r="G344" s="13">
        <f t="shared" si="75"/>
        <v>0</v>
      </c>
      <c r="H344" s="13">
        <f t="shared" ref="H344:I344" si="91">SUM(H345)</f>
        <v>0</v>
      </c>
      <c r="I344" s="13">
        <f t="shared" si="91"/>
        <v>0</v>
      </c>
      <c r="J344" s="13">
        <f t="shared" si="90"/>
        <v>0</v>
      </c>
    </row>
    <row r="345" spans="1:10" x14ac:dyDescent="0.3">
      <c r="A345" s="35"/>
      <c r="B345" s="12"/>
      <c r="C345" s="12"/>
      <c r="D345" s="10" t="s">
        <v>252</v>
      </c>
      <c r="E345" s="11">
        <v>0</v>
      </c>
      <c r="F345" s="11">
        <v>0</v>
      </c>
      <c r="G345" s="11">
        <f t="shared" si="75"/>
        <v>0</v>
      </c>
      <c r="H345" s="11">
        <v>0</v>
      </c>
      <c r="I345" s="11">
        <v>0</v>
      </c>
      <c r="J345" s="11">
        <f t="shared" si="90"/>
        <v>0</v>
      </c>
    </row>
    <row r="346" spans="1:10" x14ac:dyDescent="0.3">
      <c r="A346" s="35"/>
      <c r="B346" s="12"/>
      <c r="C346" s="54" t="s">
        <v>224</v>
      </c>
      <c r="D346" s="80"/>
      <c r="E346" s="13">
        <f>SUM(E347:E347)</f>
        <v>0</v>
      </c>
      <c r="F346" s="13">
        <f>SUM(F347:F347)</f>
        <v>0</v>
      </c>
      <c r="G346" s="13">
        <f t="shared" si="75"/>
        <v>0</v>
      </c>
      <c r="H346" s="13">
        <f>SUM(H347:H347)</f>
        <v>0</v>
      </c>
      <c r="I346" s="13">
        <f>SUM(I347:I347)</f>
        <v>0</v>
      </c>
      <c r="J346" s="13">
        <f t="shared" si="90"/>
        <v>0</v>
      </c>
    </row>
    <row r="347" spans="1:10" x14ac:dyDescent="0.3">
      <c r="A347" s="35"/>
      <c r="B347" s="12"/>
      <c r="C347" s="12"/>
      <c r="D347" s="10" t="s">
        <v>389</v>
      </c>
      <c r="E347" s="11">
        <v>0</v>
      </c>
      <c r="F347" s="11">
        <v>0</v>
      </c>
      <c r="G347" s="11">
        <f>E347+F347</f>
        <v>0</v>
      </c>
      <c r="H347" s="11">
        <v>0</v>
      </c>
      <c r="I347" s="11">
        <v>0</v>
      </c>
      <c r="J347" s="11">
        <f>G347-H347</f>
        <v>0</v>
      </c>
    </row>
    <row r="348" spans="1:10" ht="14.25" customHeight="1" x14ac:dyDescent="0.3">
      <c r="A348" s="35"/>
      <c r="B348" s="12"/>
      <c r="C348" s="54" t="s">
        <v>185</v>
      </c>
      <c r="D348" s="80"/>
      <c r="E348" s="13">
        <f>SUM(E349:E350)</f>
        <v>0</v>
      </c>
      <c r="F348" s="13">
        <f t="shared" ref="F348:J348" si="92">SUM(F349:F350)</f>
        <v>0</v>
      </c>
      <c r="G348" s="13">
        <f t="shared" si="92"/>
        <v>0</v>
      </c>
      <c r="H348" s="13">
        <f t="shared" si="92"/>
        <v>0</v>
      </c>
      <c r="I348" s="13">
        <f t="shared" si="92"/>
        <v>0</v>
      </c>
      <c r="J348" s="13">
        <f t="shared" si="92"/>
        <v>0</v>
      </c>
    </row>
    <row r="349" spans="1:10" x14ac:dyDescent="0.3">
      <c r="A349" s="35"/>
      <c r="B349" s="12"/>
      <c r="C349" s="12"/>
      <c r="D349" s="10" t="s">
        <v>390</v>
      </c>
      <c r="E349" s="11">
        <v>0</v>
      </c>
      <c r="F349" s="11">
        <v>0</v>
      </c>
      <c r="G349" s="11">
        <f t="shared" si="75"/>
        <v>0</v>
      </c>
      <c r="H349" s="11">
        <v>0</v>
      </c>
      <c r="I349" s="11">
        <v>0</v>
      </c>
      <c r="J349" s="11">
        <f t="shared" si="90"/>
        <v>0</v>
      </c>
    </row>
    <row r="350" spans="1:10" x14ac:dyDescent="0.3">
      <c r="A350" s="35"/>
      <c r="B350" s="12"/>
      <c r="C350" s="12"/>
      <c r="D350" s="10" t="s">
        <v>391</v>
      </c>
      <c r="E350" s="11">
        <v>0</v>
      </c>
      <c r="F350" s="11">
        <v>0</v>
      </c>
      <c r="G350" s="11">
        <f t="shared" si="75"/>
        <v>0</v>
      </c>
      <c r="H350" s="11">
        <v>0</v>
      </c>
      <c r="I350" s="11">
        <v>0</v>
      </c>
      <c r="J350" s="11">
        <f t="shared" si="90"/>
        <v>0</v>
      </c>
    </row>
    <row r="351" spans="1:10" ht="14.25" customHeight="1" x14ac:dyDescent="0.3">
      <c r="A351" s="35"/>
      <c r="B351" s="12"/>
      <c r="C351" s="54" t="s">
        <v>186</v>
      </c>
      <c r="D351" s="80"/>
      <c r="E351" s="13">
        <f>SUM(E352:E352)</f>
        <v>0</v>
      </c>
      <c r="F351" s="13">
        <f>SUM(F352:F352)</f>
        <v>0</v>
      </c>
      <c r="G351" s="13">
        <f t="shared" si="75"/>
        <v>0</v>
      </c>
      <c r="H351" s="13">
        <f>SUM(H352:H352)</f>
        <v>0</v>
      </c>
      <c r="I351" s="13">
        <f>SUM(I352:I352)</f>
        <v>0</v>
      </c>
      <c r="J351" s="13">
        <f t="shared" si="90"/>
        <v>0</v>
      </c>
    </row>
    <row r="352" spans="1:10" ht="14.25" customHeight="1" x14ac:dyDescent="0.3">
      <c r="A352" s="35"/>
      <c r="B352" s="12"/>
      <c r="C352" s="12"/>
      <c r="D352" s="10" t="s">
        <v>392</v>
      </c>
      <c r="E352" s="11">
        <v>0</v>
      </c>
      <c r="F352" s="11">
        <v>0</v>
      </c>
      <c r="G352" s="11">
        <f t="shared" si="75"/>
        <v>0</v>
      </c>
      <c r="H352" s="11">
        <v>0</v>
      </c>
      <c r="I352" s="11">
        <v>0</v>
      </c>
      <c r="J352" s="11">
        <f t="shared" si="90"/>
        <v>0</v>
      </c>
    </row>
    <row r="353" spans="1:10" ht="14.25" customHeight="1" x14ac:dyDescent="0.3">
      <c r="A353" s="35"/>
      <c r="B353" s="46" t="s">
        <v>38</v>
      </c>
      <c r="C353" s="46"/>
      <c r="D353" s="47"/>
      <c r="E353" s="13">
        <f>E354</f>
        <v>0</v>
      </c>
      <c r="F353" s="13">
        <f>F354</f>
        <v>0</v>
      </c>
      <c r="G353" s="13">
        <f t="shared" si="75"/>
        <v>0</v>
      </c>
      <c r="H353" s="13">
        <f t="shared" ref="H353:I353" si="93">H354</f>
        <v>0</v>
      </c>
      <c r="I353" s="13">
        <f t="shared" si="93"/>
        <v>0</v>
      </c>
      <c r="J353" s="13">
        <f t="shared" si="90"/>
        <v>0</v>
      </c>
    </row>
    <row r="354" spans="1:10" ht="14.25" customHeight="1" x14ac:dyDescent="0.3">
      <c r="A354" s="35"/>
      <c r="B354" s="12"/>
      <c r="C354" s="54" t="s">
        <v>187</v>
      </c>
      <c r="D354" s="80"/>
      <c r="E354" s="13">
        <f>SUM(E355)</f>
        <v>0</v>
      </c>
      <c r="F354" s="13">
        <f>SUM(F355)</f>
        <v>0</v>
      </c>
      <c r="G354" s="13">
        <f t="shared" si="75"/>
        <v>0</v>
      </c>
      <c r="H354" s="13">
        <f t="shared" ref="H354:I354" si="94">SUM(H355)</f>
        <v>0</v>
      </c>
      <c r="I354" s="13">
        <f t="shared" si="94"/>
        <v>0</v>
      </c>
      <c r="J354" s="13">
        <f t="shared" si="90"/>
        <v>0</v>
      </c>
    </row>
    <row r="355" spans="1:10" ht="14.25" customHeight="1" x14ac:dyDescent="0.3">
      <c r="A355" s="35"/>
      <c r="B355" s="12"/>
      <c r="C355" s="12"/>
      <c r="D355" s="10" t="s">
        <v>187</v>
      </c>
      <c r="E355" s="11">
        <v>0</v>
      </c>
      <c r="F355" s="11">
        <v>0</v>
      </c>
      <c r="G355" s="11">
        <f t="shared" si="75"/>
        <v>0</v>
      </c>
      <c r="H355" s="11">
        <v>0</v>
      </c>
      <c r="I355" s="11">
        <v>0</v>
      </c>
      <c r="J355" s="11">
        <f t="shared" si="90"/>
        <v>0</v>
      </c>
    </row>
    <row r="356" spans="1:10" ht="14.25" customHeight="1" x14ac:dyDescent="0.3">
      <c r="A356" s="35"/>
      <c r="B356" s="12"/>
      <c r="C356" s="54" t="s">
        <v>188</v>
      </c>
      <c r="D356" s="80"/>
      <c r="E356" s="13">
        <v>0</v>
      </c>
      <c r="F356" s="13">
        <v>0</v>
      </c>
      <c r="G356" s="13">
        <f t="shared" si="75"/>
        <v>0</v>
      </c>
      <c r="H356" s="13">
        <v>0</v>
      </c>
      <c r="I356" s="13">
        <v>0</v>
      </c>
      <c r="J356" s="13">
        <f t="shared" si="90"/>
        <v>0</v>
      </c>
    </row>
    <row r="357" spans="1:10" ht="14.25" customHeight="1" x14ac:dyDescent="0.3">
      <c r="A357" s="35"/>
      <c r="B357" s="12"/>
      <c r="C357" s="54" t="s">
        <v>189</v>
      </c>
      <c r="D357" s="80"/>
      <c r="E357" s="13">
        <v>0</v>
      </c>
      <c r="F357" s="13">
        <v>0</v>
      </c>
      <c r="G357" s="13">
        <f t="shared" si="75"/>
        <v>0</v>
      </c>
      <c r="H357" s="13">
        <v>0</v>
      </c>
      <c r="I357" s="13">
        <v>0</v>
      </c>
      <c r="J357" s="13">
        <f t="shared" si="90"/>
        <v>0</v>
      </c>
    </row>
    <row r="358" spans="1:10" ht="14.25" customHeight="1" x14ac:dyDescent="0.3">
      <c r="A358" s="35"/>
      <c r="B358" s="12"/>
      <c r="C358" s="54" t="s">
        <v>190</v>
      </c>
      <c r="D358" s="80"/>
      <c r="E358" s="13">
        <v>0</v>
      </c>
      <c r="F358" s="13">
        <v>0</v>
      </c>
      <c r="G358" s="13">
        <f t="shared" si="75"/>
        <v>0</v>
      </c>
      <c r="H358" s="13">
        <v>0</v>
      </c>
      <c r="I358" s="13">
        <v>0</v>
      </c>
      <c r="J358" s="13">
        <f t="shared" si="90"/>
        <v>0</v>
      </c>
    </row>
    <row r="359" spans="1:10" ht="14.25" customHeight="1" x14ac:dyDescent="0.3">
      <c r="A359" s="35"/>
      <c r="B359" s="46" t="s">
        <v>39</v>
      </c>
      <c r="C359" s="46"/>
      <c r="D359" s="47"/>
      <c r="E359" s="13">
        <f>+E360+E362+E363</f>
        <v>0</v>
      </c>
      <c r="F359" s="13">
        <f>+F360+F362+F363</f>
        <v>0</v>
      </c>
      <c r="G359" s="13">
        <f t="shared" si="75"/>
        <v>0</v>
      </c>
      <c r="H359" s="13">
        <f t="shared" ref="H359:I359" si="95">+H360+H362+H363</f>
        <v>0</v>
      </c>
      <c r="I359" s="13">
        <f t="shared" si="95"/>
        <v>0</v>
      </c>
      <c r="J359" s="13">
        <f t="shared" si="90"/>
        <v>0</v>
      </c>
    </row>
    <row r="360" spans="1:10" ht="14.25" customHeight="1" x14ac:dyDescent="0.3">
      <c r="A360" s="36"/>
      <c r="B360" s="79"/>
      <c r="C360" s="53" t="s">
        <v>191</v>
      </c>
      <c r="D360" s="80"/>
      <c r="E360" s="13">
        <f>SUM(E361)</f>
        <v>0</v>
      </c>
      <c r="F360" s="13">
        <f>SUM(F361)</f>
        <v>0</v>
      </c>
      <c r="G360" s="13">
        <f t="shared" si="75"/>
        <v>0</v>
      </c>
      <c r="H360" s="13">
        <f>SUM(H361)</f>
        <v>0</v>
      </c>
      <c r="I360" s="13">
        <f>SUM(I361)</f>
        <v>0</v>
      </c>
      <c r="J360" s="13">
        <f t="shared" si="90"/>
        <v>0</v>
      </c>
    </row>
    <row r="361" spans="1:10" ht="14.25" customHeight="1" x14ac:dyDescent="0.3">
      <c r="A361" s="35"/>
      <c r="B361" s="12"/>
      <c r="C361" s="12"/>
      <c r="D361" s="10" t="s">
        <v>191</v>
      </c>
      <c r="E361" s="11">
        <v>0</v>
      </c>
      <c r="F361" s="11">
        <v>0</v>
      </c>
      <c r="G361" s="11">
        <f t="shared" si="75"/>
        <v>0</v>
      </c>
      <c r="H361" s="11">
        <v>0</v>
      </c>
      <c r="I361" s="11">
        <v>0</v>
      </c>
      <c r="J361" s="11">
        <f t="shared" si="90"/>
        <v>0</v>
      </c>
    </row>
    <row r="362" spans="1:10" ht="14.25" customHeight="1" x14ac:dyDescent="0.3">
      <c r="A362" s="36"/>
      <c r="B362" s="79"/>
      <c r="C362" s="54" t="s">
        <v>192</v>
      </c>
      <c r="D362" s="80"/>
      <c r="E362" s="13">
        <v>0</v>
      </c>
      <c r="F362" s="13">
        <v>0</v>
      </c>
      <c r="G362" s="13">
        <f t="shared" si="75"/>
        <v>0</v>
      </c>
      <c r="H362" s="13">
        <v>0</v>
      </c>
      <c r="I362" s="13">
        <v>0</v>
      </c>
      <c r="J362" s="13">
        <f t="shared" si="90"/>
        <v>0</v>
      </c>
    </row>
    <row r="363" spans="1:10" ht="14.25" customHeight="1" x14ac:dyDescent="0.3">
      <c r="A363" s="36"/>
      <c r="B363" s="79"/>
      <c r="C363" s="54" t="s">
        <v>193</v>
      </c>
      <c r="D363" s="80"/>
      <c r="E363" s="13">
        <v>0</v>
      </c>
      <c r="F363" s="13">
        <v>0</v>
      </c>
      <c r="G363" s="13">
        <f t="shared" si="75"/>
        <v>0</v>
      </c>
      <c r="H363" s="13">
        <v>0</v>
      </c>
      <c r="I363" s="13">
        <v>0</v>
      </c>
      <c r="J363" s="13">
        <f t="shared" si="90"/>
        <v>0</v>
      </c>
    </row>
    <row r="364" spans="1:10" ht="14.25" customHeight="1" x14ac:dyDescent="0.3">
      <c r="A364" s="45" t="s">
        <v>40</v>
      </c>
      <c r="B364" s="46"/>
      <c r="C364" s="46"/>
      <c r="D364" s="47"/>
      <c r="E364" s="13">
        <f>SUM(E365+E398+E407)</f>
        <v>0</v>
      </c>
      <c r="F364" s="13">
        <f>SUM(F365+F398+F407)</f>
        <v>0</v>
      </c>
      <c r="G364" s="13">
        <f t="shared" si="75"/>
        <v>0</v>
      </c>
      <c r="H364" s="13">
        <f>SUM(H365+H398+H407)</f>
        <v>0</v>
      </c>
      <c r="I364" s="13">
        <f>SUM(I365+I398+I407)</f>
        <v>0</v>
      </c>
      <c r="J364" s="13">
        <f t="shared" si="90"/>
        <v>0</v>
      </c>
    </row>
    <row r="365" spans="1:10" ht="14.25" customHeight="1" x14ac:dyDescent="0.3">
      <c r="A365" s="36"/>
      <c r="B365" s="46" t="s">
        <v>41</v>
      </c>
      <c r="C365" s="46"/>
      <c r="D365" s="47"/>
      <c r="E365" s="13">
        <f>E366+E370+E378+E372+E393</f>
        <v>0</v>
      </c>
      <c r="F365" s="13">
        <f t="shared" ref="F365:J365" si="96">F366+F370+F378+F372+F393</f>
        <v>0</v>
      </c>
      <c r="G365" s="13">
        <f t="shared" si="96"/>
        <v>0</v>
      </c>
      <c r="H365" s="13">
        <f t="shared" si="96"/>
        <v>0</v>
      </c>
      <c r="I365" s="13">
        <f t="shared" si="96"/>
        <v>0</v>
      </c>
      <c r="J365" s="13">
        <f t="shared" si="96"/>
        <v>0</v>
      </c>
    </row>
    <row r="366" spans="1:10" ht="14.25" customHeight="1" x14ac:dyDescent="0.3">
      <c r="A366" s="36"/>
      <c r="B366" s="79"/>
      <c r="C366" s="54" t="s">
        <v>194</v>
      </c>
      <c r="D366" s="80"/>
      <c r="E366" s="13">
        <f>E367</f>
        <v>0</v>
      </c>
      <c r="F366" s="13">
        <f t="shared" ref="F366:I366" si="97">F367</f>
        <v>0</v>
      </c>
      <c r="G366" s="13">
        <f t="shared" si="75"/>
        <v>0</v>
      </c>
      <c r="H366" s="13">
        <f t="shared" si="97"/>
        <v>0</v>
      </c>
      <c r="I366" s="13">
        <f t="shared" si="97"/>
        <v>0</v>
      </c>
      <c r="J366" s="13">
        <f t="shared" si="90"/>
        <v>0</v>
      </c>
    </row>
    <row r="367" spans="1:10" ht="12.75" hidden="1" customHeight="1" x14ac:dyDescent="0.3">
      <c r="A367" s="36"/>
      <c r="B367" s="79"/>
      <c r="C367" s="54" t="s">
        <v>246</v>
      </c>
      <c r="D367" s="80"/>
      <c r="E367" s="13">
        <f>SUM(E368:E369)</f>
        <v>0</v>
      </c>
      <c r="F367" s="13">
        <f>SUM(F368:F369)</f>
        <v>0</v>
      </c>
      <c r="G367" s="13">
        <f t="shared" si="75"/>
        <v>0</v>
      </c>
      <c r="H367" s="13">
        <f>SUM(H368:H369)</f>
        <v>0</v>
      </c>
      <c r="I367" s="13">
        <f>SUM(I368:I369)</f>
        <v>0</v>
      </c>
      <c r="J367" s="13">
        <f t="shared" si="90"/>
        <v>0</v>
      </c>
    </row>
    <row r="368" spans="1:10" ht="22.5" hidden="1" customHeight="1" x14ac:dyDescent="0.3">
      <c r="A368" s="36"/>
      <c r="B368" s="79"/>
      <c r="C368" s="79"/>
      <c r="D368" s="10" t="s">
        <v>394</v>
      </c>
      <c r="E368" s="11">
        <v>0</v>
      </c>
      <c r="F368" s="11">
        <v>0</v>
      </c>
      <c r="G368" s="11">
        <f t="shared" si="75"/>
        <v>0</v>
      </c>
      <c r="H368" s="11">
        <v>0</v>
      </c>
      <c r="I368" s="11">
        <v>0</v>
      </c>
      <c r="J368" s="11">
        <f t="shared" si="90"/>
        <v>0</v>
      </c>
    </row>
    <row r="369" spans="1:10" hidden="1" x14ac:dyDescent="0.3">
      <c r="A369" s="36"/>
      <c r="B369" s="79"/>
      <c r="C369" s="79"/>
      <c r="D369" s="10"/>
      <c r="E369" s="11">
        <v>0</v>
      </c>
      <c r="F369" s="11">
        <v>0</v>
      </c>
      <c r="G369" s="11">
        <f t="shared" si="75"/>
        <v>0</v>
      </c>
      <c r="H369" s="11">
        <v>0</v>
      </c>
      <c r="I369" s="11">
        <v>0</v>
      </c>
      <c r="J369" s="11">
        <f t="shared" si="90"/>
        <v>0</v>
      </c>
    </row>
    <row r="370" spans="1:10" ht="13.5" customHeight="1" x14ac:dyDescent="0.3">
      <c r="A370" s="36"/>
      <c r="B370" s="79"/>
      <c r="C370" s="53" t="s">
        <v>195</v>
      </c>
      <c r="D370" s="80"/>
      <c r="E370" s="13">
        <f>E371</f>
        <v>0</v>
      </c>
      <c r="F370" s="13">
        <f t="shared" ref="F370:J370" si="98">F371</f>
        <v>0</v>
      </c>
      <c r="G370" s="13">
        <f t="shared" si="98"/>
        <v>0</v>
      </c>
      <c r="H370" s="13">
        <f t="shared" si="98"/>
        <v>0</v>
      </c>
      <c r="I370" s="13">
        <f t="shared" si="98"/>
        <v>0</v>
      </c>
      <c r="J370" s="13">
        <f t="shared" si="98"/>
        <v>0</v>
      </c>
    </row>
    <row r="371" spans="1:10" ht="36" x14ac:dyDescent="0.3">
      <c r="A371" s="36"/>
      <c r="B371" s="79"/>
      <c r="C371" s="53"/>
      <c r="D371" s="10" t="s">
        <v>393</v>
      </c>
      <c r="E371" s="11">
        <v>0</v>
      </c>
      <c r="F371" s="11">
        <v>0</v>
      </c>
      <c r="G371" s="11">
        <f t="shared" si="75"/>
        <v>0</v>
      </c>
      <c r="H371" s="11">
        <v>0</v>
      </c>
      <c r="I371" s="11">
        <v>0</v>
      </c>
      <c r="J371" s="11">
        <f t="shared" si="90"/>
        <v>0</v>
      </c>
    </row>
    <row r="372" spans="1:10" ht="33.75" customHeight="1" x14ac:dyDescent="0.3">
      <c r="A372" s="36"/>
      <c r="B372" s="79"/>
      <c r="C372" s="104" t="s">
        <v>395</v>
      </c>
      <c r="D372" s="105"/>
      <c r="E372" s="13">
        <f>SUM(E373:E374)</f>
        <v>0</v>
      </c>
      <c r="F372" s="13">
        <f t="shared" ref="F372:J372" si="99">SUM(F373:F374)</f>
        <v>0</v>
      </c>
      <c r="G372" s="13">
        <f t="shared" si="99"/>
        <v>0</v>
      </c>
      <c r="H372" s="13">
        <f t="shared" si="99"/>
        <v>0</v>
      </c>
      <c r="I372" s="13">
        <f t="shared" si="99"/>
        <v>0</v>
      </c>
      <c r="J372" s="13">
        <f t="shared" si="99"/>
        <v>0</v>
      </c>
    </row>
    <row r="373" spans="1:10" ht="36" x14ac:dyDescent="0.3">
      <c r="A373" s="36"/>
      <c r="B373" s="79"/>
      <c r="C373" s="79"/>
      <c r="D373" s="10" t="s">
        <v>396</v>
      </c>
      <c r="E373" s="11">
        <v>0</v>
      </c>
      <c r="F373" s="11">
        <v>0</v>
      </c>
      <c r="G373" s="11">
        <f t="shared" ref="G373:G375" si="100">E373+F373</f>
        <v>0</v>
      </c>
      <c r="H373" s="11">
        <v>0</v>
      </c>
      <c r="I373" s="11">
        <v>0</v>
      </c>
      <c r="J373" s="11">
        <f t="shared" si="90"/>
        <v>0</v>
      </c>
    </row>
    <row r="374" spans="1:10" x14ac:dyDescent="0.3">
      <c r="A374" s="36"/>
      <c r="B374" s="79"/>
      <c r="C374" s="79"/>
      <c r="D374" s="10" t="s">
        <v>397</v>
      </c>
      <c r="E374" s="11">
        <v>0</v>
      </c>
      <c r="F374" s="11">
        <v>0</v>
      </c>
      <c r="G374" s="11">
        <f t="shared" si="100"/>
        <v>0</v>
      </c>
      <c r="H374" s="11">
        <v>0</v>
      </c>
      <c r="I374" s="11">
        <v>0</v>
      </c>
      <c r="J374" s="11">
        <f t="shared" si="90"/>
        <v>0</v>
      </c>
    </row>
    <row r="375" spans="1:10" ht="14.25" hidden="1" customHeight="1" x14ac:dyDescent="0.3">
      <c r="A375" s="36"/>
      <c r="B375" s="79"/>
      <c r="C375" s="54" t="s">
        <v>247</v>
      </c>
      <c r="D375" s="80"/>
      <c r="E375" s="13">
        <f>SUM(E376:E377)</f>
        <v>0</v>
      </c>
      <c r="F375" s="13">
        <f>SUM(F376:F377)</f>
        <v>0</v>
      </c>
      <c r="G375" s="13">
        <f t="shared" si="100"/>
        <v>0</v>
      </c>
      <c r="H375" s="13">
        <f>SUM(H376:H377)</f>
        <v>0</v>
      </c>
      <c r="I375" s="13">
        <f>SUM(I376:I377)</f>
        <v>0</v>
      </c>
      <c r="J375" s="13">
        <f t="shared" si="90"/>
        <v>0</v>
      </c>
    </row>
    <row r="376" spans="1:10" hidden="1" x14ac:dyDescent="0.3">
      <c r="A376" s="36"/>
      <c r="B376" s="79"/>
      <c r="C376" s="79"/>
      <c r="D376" s="10" t="s">
        <v>332</v>
      </c>
      <c r="E376" s="11">
        <v>0</v>
      </c>
      <c r="F376" s="11">
        <v>0</v>
      </c>
      <c r="G376" s="11">
        <f>E376+F376</f>
        <v>0</v>
      </c>
      <c r="H376" s="11">
        <v>0</v>
      </c>
      <c r="I376" s="11">
        <v>0</v>
      </c>
      <c r="J376" s="11">
        <f t="shared" si="90"/>
        <v>0</v>
      </c>
    </row>
    <row r="377" spans="1:10" ht="51.75" hidden="1" customHeight="1" x14ac:dyDescent="0.3">
      <c r="A377" s="36"/>
      <c r="B377" s="79"/>
      <c r="C377" s="79"/>
      <c r="D377" s="10"/>
      <c r="E377" s="11">
        <v>0</v>
      </c>
      <c r="F377" s="11">
        <v>0</v>
      </c>
      <c r="G377" s="11">
        <f t="shared" ref="G377" si="101">E377+F377</f>
        <v>0</v>
      </c>
      <c r="H377" s="11">
        <v>0</v>
      </c>
      <c r="I377" s="11">
        <v>0</v>
      </c>
      <c r="J377" s="11">
        <f t="shared" si="90"/>
        <v>0</v>
      </c>
    </row>
    <row r="378" spans="1:10" ht="12" customHeight="1" x14ac:dyDescent="0.3">
      <c r="A378" s="36"/>
      <c r="B378" s="79"/>
      <c r="C378" s="53" t="s">
        <v>197</v>
      </c>
      <c r="D378" s="80"/>
      <c r="E378" s="13">
        <f>E379+E380</f>
        <v>0</v>
      </c>
      <c r="F378" s="13">
        <f>F379+F380</f>
        <v>0</v>
      </c>
      <c r="G378" s="13">
        <f t="shared" ref="G378:J378" si="102">G379+G380</f>
        <v>0</v>
      </c>
      <c r="H378" s="13">
        <f t="shared" si="102"/>
        <v>0</v>
      </c>
      <c r="I378" s="13">
        <f t="shared" si="102"/>
        <v>0</v>
      </c>
      <c r="J378" s="13">
        <f t="shared" si="102"/>
        <v>0</v>
      </c>
    </row>
    <row r="379" spans="1:10" ht="21.75" customHeight="1" x14ac:dyDescent="0.3">
      <c r="A379" s="36"/>
      <c r="B379" s="79"/>
      <c r="C379" s="53"/>
      <c r="D379" s="10" t="s">
        <v>398</v>
      </c>
      <c r="E379" s="11">
        <v>0</v>
      </c>
      <c r="F379" s="11">
        <v>0</v>
      </c>
      <c r="G379" s="11">
        <f t="shared" ref="G379:G385" si="103">E379+F379</f>
        <v>0</v>
      </c>
      <c r="H379" s="11">
        <v>0</v>
      </c>
      <c r="I379" s="11">
        <v>0</v>
      </c>
      <c r="J379" s="11">
        <f t="shared" ref="J379:J431" si="104">G379-H379</f>
        <v>0</v>
      </c>
    </row>
    <row r="380" spans="1:10" ht="22.5" customHeight="1" x14ac:dyDescent="0.3">
      <c r="A380" s="36"/>
      <c r="B380" s="79"/>
      <c r="C380" s="53"/>
      <c r="D380" s="10" t="s">
        <v>399</v>
      </c>
      <c r="E380" s="11">
        <v>0</v>
      </c>
      <c r="F380" s="11">
        <v>0</v>
      </c>
      <c r="G380" s="11">
        <f t="shared" si="103"/>
        <v>0</v>
      </c>
      <c r="H380" s="11">
        <v>0</v>
      </c>
      <c r="I380" s="11">
        <v>0</v>
      </c>
      <c r="J380" s="11">
        <f t="shared" si="104"/>
        <v>0</v>
      </c>
    </row>
    <row r="381" spans="1:10" ht="12" hidden="1" customHeight="1" x14ac:dyDescent="0.3">
      <c r="A381" s="36"/>
      <c r="B381" s="79"/>
      <c r="C381" s="53" t="s">
        <v>248</v>
      </c>
      <c r="D381" s="80"/>
      <c r="E381" s="13">
        <f>SUM(E382:E383)</f>
        <v>0</v>
      </c>
      <c r="F381" s="13">
        <f>SUM(F382:F383)</f>
        <v>0</v>
      </c>
      <c r="G381" s="13">
        <f t="shared" si="103"/>
        <v>0</v>
      </c>
      <c r="H381" s="13">
        <f>SUM(H382:H383)</f>
        <v>0</v>
      </c>
      <c r="I381" s="13">
        <f>SUM(I382:I383)</f>
        <v>0</v>
      </c>
      <c r="J381" s="13">
        <f t="shared" si="104"/>
        <v>0</v>
      </c>
    </row>
    <row r="382" spans="1:10" hidden="1" x14ac:dyDescent="0.3">
      <c r="A382" s="36"/>
      <c r="B382" s="79"/>
      <c r="C382" s="79"/>
      <c r="D382" s="10" t="s">
        <v>332</v>
      </c>
      <c r="E382" s="11">
        <v>0</v>
      </c>
      <c r="F382" s="11">
        <v>0</v>
      </c>
      <c r="G382" s="13">
        <f t="shared" si="103"/>
        <v>0</v>
      </c>
      <c r="H382" s="11">
        <v>0</v>
      </c>
      <c r="I382" s="11">
        <v>0</v>
      </c>
      <c r="J382" s="11">
        <f t="shared" si="104"/>
        <v>0</v>
      </c>
    </row>
    <row r="383" spans="1:10" ht="38.25" hidden="1" customHeight="1" x14ac:dyDescent="0.3">
      <c r="A383" s="36"/>
      <c r="B383" s="79"/>
      <c r="C383" s="79"/>
      <c r="D383" s="10"/>
      <c r="E383" s="11">
        <v>0</v>
      </c>
      <c r="F383" s="11">
        <v>0</v>
      </c>
      <c r="G383" s="13">
        <f t="shared" si="103"/>
        <v>0</v>
      </c>
      <c r="H383" s="11">
        <v>0</v>
      </c>
      <c r="I383" s="11">
        <v>0</v>
      </c>
      <c r="J383" s="11">
        <f t="shared" si="104"/>
        <v>0</v>
      </c>
    </row>
    <row r="384" spans="1:10" ht="14.25" hidden="1" customHeight="1" x14ac:dyDescent="0.3">
      <c r="A384" s="36"/>
      <c r="B384" s="79"/>
      <c r="C384" s="53" t="s">
        <v>249</v>
      </c>
      <c r="D384" s="80"/>
      <c r="E384" s="13">
        <f>SUM(E385:E386)</f>
        <v>0</v>
      </c>
      <c r="F384" s="13">
        <f>SUM(F385:F386)</f>
        <v>0</v>
      </c>
      <c r="G384" s="13">
        <f t="shared" si="103"/>
        <v>0</v>
      </c>
      <c r="H384" s="13">
        <f>SUM(H385:H386)</f>
        <v>0</v>
      </c>
      <c r="I384" s="13">
        <f>SUM(I385:I386)</f>
        <v>0</v>
      </c>
      <c r="J384" s="13">
        <f t="shared" si="104"/>
        <v>0</v>
      </c>
    </row>
    <row r="385" spans="1:10" hidden="1" x14ac:dyDescent="0.3">
      <c r="A385" s="36"/>
      <c r="B385" s="79"/>
      <c r="C385" s="79"/>
      <c r="D385" s="10" t="s">
        <v>332</v>
      </c>
      <c r="E385" s="11">
        <v>0</v>
      </c>
      <c r="F385" s="11">
        <v>0</v>
      </c>
      <c r="G385" s="11">
        <f t="shared" si="103"/>
        <v>0</v>
      </c>
      <c r="H385" s="11">
        <v>0</v>
      </c>
      <c r="I385" s="11">
        <v>0</v>
      </c>
      <c r="J385" s="11">
        <f t="shared" si="104"/>
        <v>0</v>
      </c>
    </row>
    <row r="386" spans="1:10" s="77" customFormat="1" hidden="1" x14ac:dyDescent="0.3">
      <c r="A386" s="36"/>
      <c r="B386" s="79"/>
      <c r="C386" s="79"/>
      <c r="D386" s="10"/>
      <c r="E386" s="11">
        <v>0</v>
      </c>
      <c r="F386" s="11">
        <v>0</v>
      </c>
      <c r="G386" s="11">
        <f>E386+F386</f>
        <v>0</v>
      </c>
      <c r="H386" s="11">
        <v>0</v>
      </c>
      <c r="I386" s="11">
        <v>0</v>
      </c>
      <c r="J386" s="11">
        <f>G386-H386</f>
        <v>0</v>
      </c>
    </row>
    <row r="387" spans="1:10" ht="15" hidden="1" customHeight="1" x14ac:dyDescent="0.3">
      <c r="A387" s="72"/>
      <c r="B387" s="73"/>
      <c r="C387" s="74" t="s">
        <v>250</v>
      </c>
      <c r="D387" s="75"/>
      <c r="E387" s="76">
        <f>SUM(E388:E389)</f>
        <v>0</v>
      </c>
      <c r="F387" s="76">
        <f>SUM(F388:F389)</f>
        <v>0</v>
      </c>
      <c r="G387" s="76">
        <f t="shared" ref="G387:G389" si="105">E387+F387</f>
        <v>0</v>
      </c>
      <c r="H387" s="76">
        <f>SUM(H388:H389)</f>
        <v>0</v>
      </c>
      <c r="I387" s="76">
        <f>SUM(I388:I389)</f>
        <v>0</v>
      </c>
      <c r="J387" s="76">
        <f t="shared" si="104"/>
        <v>0</v>
      </c>
    </row>
    <row r="388" spans="1:10" hidden="1" x14ac:dyDescent="0.3">
      <c r="A388" s="36"/>
      <c r="B388" s="79"/>
      <c r="C388" s="79"/>
      <c r="D388" s="10" t="s">
        <v>332</v>
      </c>
      <c r="E388" s="11">
        <v>0</v>
      </c>
      <c r="F388" s="11">
        <v>0</v>
      </c>
      <c r="G388" s="11">
        <f t="shared" si="105"/>
        <v>0</v>
      </c>
      <c r="H388" s="11">
        <v>0</v>
      </c>
      <c r="I388" s="11">
        <v>0</v>
      </c>
      <c r="J388" s="11">
        <f t="shared" si="104"/>
        <v>0</v>
      </c>
    </row>
    <row r="389" spans="1:10" hidden="1" x14ac:dyDescent="0.3">
      <c r="A389" s="36"/>
      <c r="B389" s="79"/>
      <c r="C389" s="79"/>
      <c r="D389" s="10"/>
      <c r="E389" s="11">
        <v>0</v>
      </c>
      <c r="F389" s="11">
        <v>0</v>
      </c>
      <c r="G389" s="11">
        <f t="shared" si="105"/>
        <v>0</v>
      </c>
      <c r="H389" s="11">
        <v>0</v>
      </c>
      <c r="I389" s="11">
        <v>0</v>
      </c>
      <c r="J389" s="11">
        <f t="shared" si="104"/>
        <v>0</v>
      </c>
    </row>
    <row r="390" spans="1:10" ht="12.75" hidden="1" customHeight="1" x14ac:dyDescent="0.3">
      <c r="A390" s="36"/>
      <c r="B390" s="79"/>
      <c r="C390" s="54" t="s">
        <v>292</v>
      </c>
      <c r="D390" s="80"/>
      <c r="E390" s="13">
        <f>SUM(E391:E392)</f>
        <v>0</v>
      </c>
      <c r="F390" s="13">
        <f>SUM(F391:F392)</f>
        <v>0</v>
      </c>
      <c r="G390" s="13">
        <f>E390+F390</f>
        <v>0</v>
      </c>
      <c r="H390" s="13">
        <f>SUM(H391:H392)</f>
        <v>0</v>
      </c>
      <c r="I390" s="13">
        <f>SUM(I391:I392)</f>
        <v>0</v>
      </c>
      <c r="J390" s="13">
        <f t="shared" si="104"/>
        <v>0</v>
      </c>
    </row>
    <row r="391" spans="1:10" ht="51" hidden="1" customHeight="1" x14ac:dyDescent="0.3">
      <c r="A391" s="36"/>
      <c r="B391" s="79"/>
      <c r="C391" s="79"/>
      <c r="D391" s="10" t="s">
        <v>330</v>
      </c>
      <c r="E391" s="11">
        <v>0</v>
      </c>
      <c r="F391" s="11">
        <v>0</v>
      </c>
      <c r="G391" s="11">
        <f t="shared" ref="G391:G392" si="106">E391+F391</f>
        <v>0</v>
      </c>
      <c r="H391" s="11">
        <v>0</v>
      </c>
      <c r="I391" s="11">
        <v>0</v>
      </c>
      <c r="J391" s="11">
        <f t="shared" si="104"/>
        <v>0</v>
      </c>
    </row>
    <row r="392" spans="1:10" ht="36" hidden="1" x14ac:dyDescent="0.3">
      <c r="A392" s="36"/>
      <c r="B392" s="79"/>
      <c r="C392" s="79"/>
      <c r="D392" s="10" t="s">
        <v>331</v>
      </c>
      <c r="E392" s="11">
        <v>0</v>
      </c>
      <c r="F392" s="11">
        <v>0</v>
      </c>
      <c r="G392" s="11">
        <f t="shared" si="106"/>
        <v>0</v>
      </c>
      <c r="H392" s="11">
        <v>0</v>
      </c>
      <c r="I392" s="11">
        <v>0</v>
      </c>
      <c r="J392" s="11">
        <f t="shared" si="104"/>
        <v>0</v>
      </c>
    </row>
    <row r="393" spans="1:10" ht="13.5" customHeight="1" x14ac:dyDescent="0.3">
      <c r="A393" s="36"/>
      <c r="B393" s="79"/>
      <c r="C393" s="53" t="s">
        <v>198</v>
      </c>
      <c r="D393" s="80"/>
      <c r="E393" s="13">
        <f>E394</f>
        <v>0</v>
      </c>
      <c r="F393" s="13">
        <f t="shared" ref="F393:I393" si="107">F394</f>
        <v>0</v>
      </c>
      <c r="G393" s="13">
        <f t="shared" si="107"/>
        <v>0</v>
      </c>
      <c r="H393" s="13">
        <f t="shared" si="107"/>
        <v>0</v>
      </c>
      <c r="I393" s="13">
        <f t="shared" si="107"/>
        <v>0</v>
      </c>
      <c r="J393" s="13">
        <f t="shared" si="104"/>
        <v>0</v>
      </c>
    </row>
    <row r="394" spans="1:10" ht="13.5" customHeight="1" x14ac:dyDescent="0.3">
      <c r="A394" s="36"/>
      <c r="B394" s="79"/>
      <c r="C394" s="53"/>
      <c r="D394" s="10" t="s">
        <v>400</v>
      </c>
      <c r="E394" s="11">
        <v>0</v>
      </c>
      <c r="F394" s="11">
        <v>0</v>
      </c>
      <c r="G394" s="11">
        <f t="shared" ref="G394:G432" si="108">E394+F394</f>
        <v>0</v>
      </c>
      <c r="H394" s="11">
        <v>0</v>
      </c>
      <c r="I394" s="11">
        <v>0</v>
      </c>
      <c r="J394" s="11">
        <f t="shared" si="104"/>
        <v>0</v>
      </c>
    </row>
    <row r="395" spans="1:10" ht="13.5" customHeight="1" x14ac:dyDescent="0.3">
      <c r="A395" s="36"/>
      <c r="B395" s="79"/>
      <c r="C395" s="53" t="s">
        <v>199</v>
      </c>
      <c r="D395" s="80"/>
      <c r="E395" s="13">
        <v>0</v>
      </c>
      <c r="F395" s="13">
        <v>0</v>
      </c>
      <c r="G395" s="13">
        <f t="shared" si="108"/>
        <v>0</v>
      </c>
      <c r="H395" s="13">
        <v>0</v>
      </c>
      <c r="I395" s="13">
        <v>0</v>
      </c>
      <c r="J395" s="13">
        <f t="shared" si="104"/>
        <v>0</v>
      </c>
    </row>
    <row r="396" spans="1:10" ht="13.5" customHeight="1" x14ac:dyDescent="0.3">
      <c r="A396" s="36"/>
      <c r="B396" s="79"/>
      <c r="C396" s="53" t="s">
        <v>200</v>
      </c>
      <c r="D396" s="80"/>
      <c r="E396" s="13">
        <v>0</v>
      </c>
      <c r="F396" s="13">
        <v>0</v>
      </c>
      <c r="G396" s="13">
        <f t="shared" si="108"/>
        <v>0</v>
      </c>
      <c r="H396" s="13">
        <v>0</v>
      </c>
      <c r="I396" s="13">
        <v>0</v>
      </c>
      <c r="J396" s="13">
        <f t="shared" si="104"/>
        <v>0</v>
      </c>
    </row>
    <row r="397" spans="1:10" ht="13.5" customHeight="1" x14ac:dyDescent="0.3">
      <c r="A397" s="36"/>
      <c r="B397" s="79"/>
      <c r="C397" s="53" t="s">
        <v>201</v>
      </c>
      <c r="D397" s="80"/>
      <c r="E397" s="13">
        <v>0</v>
      </c>
      <c r="F397" s="13">
        <v>0</v>
      </c>
      <c r="G397" s="13">
        <f t="shared" si="108"/>
        <v>0</v>
      </c>
      <c r="H397" s="13">
        <v>0</v>
      </c>
      <c r="I397" s="13">
        <v>0</v>
      </c>
      <c r="J397" s="13">
        <f t="shared" si="104"/>
        <v>0</v>
      </c>
    </row>
    <row r="398" spans="1:10" ht="13.5" customHeight="1" x14ac:dyDescent="0.3">
      <c r="A398" s="36"/>
      <c r="B398" s="46" t="s">
        <v>42</v>
      </c>
      <c r="C398" s="46"/>
      <c r="D398" s="47"/>
      <c r="E398" s="13">
        <f>+E399+E400+E401+E402+E403+E404+E405+E406</f>
        <v>0</v>
      </c>
      <c r="F398" s="13">
        <f>+F399+F400+F401+F402+F403+F404+F405+F406</f>
        <v>0</v>
      </c>
      <c r="G398" s="13">
        <f t="shared" si="108"/>
        <v>0</v>
      </c>
      <c r="H398" s="13">
        <f>+H399+H400+H401+H402+H403+H404+H405+H406</f>
        <v>0</v>
      </c>
      <c r="I398" s="13">
        <f>+I399+I400+I401+I402+I403+I404+I405+I406</f>
        <v>0</v>
      </c>
      <c r="J398" s="13">
        <f t="shared" si="104"/>
        <v>0</v>
      </c>
    </row>
    <row r="399" spans="1:10" ht="13.5" customHeight="1" x14ac:dyDescent="0.3">
      <c r="A399" s="36"/>
      <c r="B399" s="79"/>
      <c r="C399" s="53" t="s">
        <v>194</v>
      </c>
      <c r="D399" s="57"/>
      <c r="E399" s="13">
        <v>0</v>
      </c>
      <c r="F399" s="13">
        <v>0</v>
      </c>
      <c r="G399" s="13">
        <f t="shared" si="108"/>
        <v>0</v>
      </c>
      <c r="H399" s="13">
        <v>0</v>
      </c>
      <c r="I399" s="13">
        <v>0</v>
      </c>
      <c r="J399" s="13">
        <f t="shared" si="104"/>
        <v>0</v>
      </c>
    </row>
    <row r="400" spans="1:10" ht="13.5" customHeight="1" x14ac:dyDescent="0.3">
      <c r="A400" s="36"/>
      <c r="B400" s="20"/>
      <c r="C400" s="46" t="s">
        <v>195</v>
      </c>
      <c r="D400" s="21"/>
      <c r="E400" s="13">
        <v>0</v>
      </c>
      <c r="F400" s="13">
        <v>0</v>
      </c>
      <c r="G400" s="13">
        <f t="shared" si="108"/>
        <v>0</v>
      </c>
      <c r="H400" s="13">
        <v>0</v>
      </c>
      <c r="I400" s="13">
        <v>0</v>
      </c>
      <c r="J400" s="13">
        <f t="shared" si="104"/>
        <v>0</v>
      </c>
    </row>
    <row r="401" spans="1:10" ht="13.5" customHeight="1" x14ac:dyDescent="0.3">
      <c r="A401" s="36"/>
      <c r="B401" s="20"/>
      <c r="C401" s="46" t="s">
        <v>196</v>
      </c>
      <c r="D401" s="80"/>
      <c r="E401" s="13">
        <v>0</v>
      </c>
      <c r="F401" s="13">
        <v>0</v>
      </c>
      <c r="G401" s="13">
        <f t="shared" si="108"/>
        <v>0</v>
      </c>
      <c r="H401" s="13">
        <v>0</v>
      </c>
      <c r="I401" s="13">
        <v>0</v>
      </c>
      <c r="J401" s="13">
        <f t="shared" si="104"/>
        <v>0</v>
      </c>
    </row>
    <row r="402" spans="1:10" ht="13.5" customHeight="1" x14ac:dyDescent="0.3">
      <c r="A402" s="36"/>
      <c r="B402" s="20"/>
      <c r="C402" s="46" t="s">
        <v>197</v>
      </c>
      <c r="D402" s="80"/>
      <c r="E402" s="13">
        <v>0</v>
      </c>
      <c r="F402" s="13">
        <v>0</v>
      </c>
      <c r="G402" s="13">
        <f t="shared" si="108"/>
        <v>0</v>
      </c>
      <c r="H402" s="13">
        <v>0</v>
      </c>
      <c r="I402" s="13">
        <v>0</v>
      </c>
      <c r="J402" s="13">
        <f t="shared" si="104"/>
        <v>0</v>
      </c>
    </row>
    <row r="403" spans="1:10" ht="13.5" customHeight="1" x14ac:dyDescent="0.3">
      <c r="A403" s="36"/>
      <c r="B403" s="20"/>
      <c r="C403" s="46" t="s">
        <v>198</v>
      </c>
      <c r="D403" s="80"/>
      <c r="E403" s="13">
        <v>0</v>
      </c>
      <c r="F403" s="13">
        <v>0</v>
      </c>
      <c r="G403" s="13">
        <f t="shared" si="108"/>
        <v>0</v>
      </c>
      <c r="H403" s="13">
        <v>0</v>
      </c>
      <c r="I403" s="13">
        <v>0</v>
      </c>
      <c r="J403" s="13">
        <f t="shared" si="104"/>
        <v>0</v>
      </c>
    </row>
    <row r="404" spans="1:10" ht="13.5" customHeight="1" x14ac:dyDescent="0.3">
      <c r="A404" s="36"/>
      <c r="B404" s="20"/>
      <c r="C404" s="46" t="s">
        <v>199</v>
      </c>
      <c r="D404" s="80"/>
      <c r="E404" s="13">
        <v>0</v>
      </c>
      <c r="F404" s="13">
        <v>0</v>
      </c>
      <c r="G404" s="13">
        <f t="shared" si="108"/>
        <v>0</v>
      </c>
      <c r="H404" s="13">
        <v>0</v>
      </c>
      <c r="I404" s="13">
        <v>0</v>
      </c>
      <c r="J404" s="13">
        <f t="shared" si="104"/>
        <v>0</v>
      </c>
    </row>
    <row r="405" spans="1:10" ht="13.5" customHeight="1" x14ac:dyDescent="0.3">
      <c r="A405" s="36"/>
      <c r="B405" s="20"/>
      <c r="C405" s="46" t="s">
        <v>200</v>
      </c>
      <c r="D405" s="80"/>
      <c r="E405" s="13">
        <v>0</v>
      </c>
      <c r="F405" s="13">
        <v>0</v>
      </c>
      <c r="G405" s="13">
        <f t="shared" si="108"/>
        <v>0</v>
      </c>
      <c r="H405" s="13">
        <v>0</v>
      </c>
      <c r="I405" s="13">
        <v>0</v>
      </c>
      <c r="J405" s="13">
        <f t="shared" si="104"/>
        <v>0</v>
      </c>
    </row>
    <row r="406" spans="1:10" ht="13.5" customHeight="1" x14ac:dyDescent="0.3">
      <c r="A406" s="36"/>
      <c r="B406" s="20"/>
      <c r="C406" s="46" t="s">
        <v>201</v>
      </c>
      <c r="D406" s="80"/>
      <c r="E406" s="13">
        <v>0</v>
      </c>
      <c r="F406" s="13">
        <v>0</v>
      </c>
      <c r="G406" s="13">
        <f t="shared" si="108"/>
        <v>0</v>
      </c>
      <c r="H406" s="13">
        <v>0</v>
      </c>
      <c r="I406" s="13">
        <v>0</v>
      </c>
      <c r="J406" s="13">
        <f t="shared" si="104"/>
        <v>0</v>
      </c>
    </row>
    <row r="407" spans="1:10" ht="13.5" customHeight="1" x14ac:dyDescent="0.3">
      <c r="A407" s="36"/>
      <c r="B407" s="46" t="s">
        <v>43</v>
      </c>
      <c r="C407" s="46"/>
      <c r="D407" s="47"/>
      <c r="E407" s="13">
        <f>SUM(E408+E409)</f>
        <v>0</v>
      </c>
      <c r="F407" s="13">
        <f>SUM(F408+F409)</f>
        <v>0</v>
      </c>
      <c r="G407" s="13">
        <f t="shared" si="108"/>
        <v>0</v>
      </c>
      <c r="H407" s="13">
        <f>SUM(H408+H409)</f>
        <v>0</v>
      </c>
      <c r="I407" s="13">
        <f>SUM(I408+I409)</f>
        <v>0</v>
      </c>
      <c r="J407" s="13">
        <f t="shared" si="104"/>
        <v>0</v>
      </c>
    </row>
    <row r="408" spans="1:10" ht="13.5" customHeight="1" x14ac:dyDescent="0.3">
      <c r="A408" s="36"/>
      <c r="B408" s="20"/>
      <c r="C408" s="46" t="s">
        <v>202</v>
      </c>
      <c r="D408" s="80"/>
      <c r="E408" s="13">
        <v>0</v>
      </c>
      <c r="F408" s="13">
        <v>0</v>
      </c>
      <c r="G408" s="13">
        <f t="shared" si="108"/>
        <v>0</v>
      </c>
      <c r="H408" s="13">
        <v>0</v>
      </c>
      <c r="I408" s="13">
        <v>0</v>
      </c>
      <c r="J408" s="13">
        <f t="shared" si="104"/>
        <v>0</v>
      </c>
    </row>
    <row r="409" spans="1:10" ht="13.5" customHeight="1" x14ac:dyDescent="0.3">
      <c r="A409" s="36"/>
      <c r="B409" s="20"/>
      <c r="C409" s="46" t="s">
        <v>203</v>
      </c>
      <c r="D409" s="21"/>
      <c r="E409" s="13">
        <v>0</v>
      </c>
      <c r="F409" s="13">
        <v>0</v>
      </c>
      <c r="G409" s="13">
        <f t="shared" si="108"/>
        <v>0</v>
      </c>
      <c r="H409" s="13">
        <v>0</v>
      </c>
      <c r="I409" s="13">
        <v>0</v>
      </c>
      <c r="J409" s="13">
        <f t="shared" si="104"/>
        <v>0</v>
      </c>
    </row>
    <row r="410" spans="1:10" ht="13.5" customHeight="1" x14ac:dyDescent="0.3">
      <c r="A410" s="45" t="s">
        <v>44</v>
      </c>
      <c r="B410" s="46"/>
      <c r="C410" s="46"/>
      <c r="D410" s="47"/>
      <c r="E410" s="13">
        <f>SUM(E411+E413)</f>
        <v>0</v>
      </c>
      <c r="F410" s="13">
        <f>SUM(F411+F413)</f>
        <v>0</v>
      </c>
      <c r="G410" s="13">
        <f t="shared" si="108"/>
        <v>0</v>
      </c>
      <c r="H410" s="13">
        <f t="shared" ref="H410:I410" si="109">SUM(H411+H413)</f>
        <v>0</v>
      </c>
      <c r="I410" s="13">
        <f t="shared" si="109"/>
        <v>0</v>
      </c>
      <c r="J410" s="13">
        <f t="shared" si="104"/>
        <v>0</v>
      </c>
    </row>
    <row r="411" spans="1:10" ht="13.5" customHeight="1" x14ac:dyDescent="0.3">
      <c r="A411" s="36"/>
      <c r="B411" s="46" t="s">
        <v>204</v>
      </c>
      <c r="C411" s="46"/>
      <c r="D411" s="47"/>
      <c r="E411" s="13">
        <f>SUM(E412)</f>
        <v>0</v>
      </c>
      <c r="F411" s="13">
        <f>SUM(F412)</f>
        <v>0</v>
      </c>
      <c r="G411" s="13">
        <f t="shared" si="108"/>
        <v>0</v>
      </c>
      <c r="H411" s="13">
        <f t="shared" ref="H411:I411" si="110">SUM(H412)</f>
        <v>0</v>
      </c>
      <c r="I411" s="13">
        <f t="shared" si="110"/>
        <v>0</v>
      </c>
      <c r="J411" s="13">
        <f t="shared" si="104"/>
        <v>0</v>
      </c>
    </row>
    <row r="412" spans="1:10" ht="25.5" customHeight="1" x14ac:dyDescent="0.3">
      <c r="A412" s="36"/>
      <c r="B412" s="20"/>
      <c r="C412" s="104" t="s">
        <v>205</v>
      </c>
      <c r="D412" s="105"/>
      <c r="E412" s="13">
        <v>0</v>
      </c>
      <c r="F412" s="13">
        <v>0</v>
      </c>
      <c r="G412" s="13">
        <f t="shared" si="108"/>
        <v>0</v>
      </c>
      <c r="H412" s="13">
        <v>0</v>
      </c>
      <c r="I412" s="13">
        <v>0</v>
      </c>
      <c r="J412" s="13">
        <f t="shared" si="104"/>
        <v>0</v>
      </c>
    </row>
    <row r="413" spans="1:10" ht="13.5" customHeight="1" x14ac:dyDescent="0.3">
      <c r="A413" s="36"/>
      <c r="B413" s="46" t="s">
        <v>45</v>
      </c>
      <c r="C413" s="46"/>
      <c r="D413" s="47"/>
      <c r="E413" s="13">
        <f>SUM(E414)</f>
        <v>0</v>
      </c>
      <c r="F413" s="13">
        <f>SUM(F414)</f>
        <v>0</v>
      </c>
      <c r="G413" s="13">
        <f t="shared" si="108"/>
        <v>0</v>
      </c>
      <c r="H413" s="13">
        <f t="shared" ref="H413:I413" si="111">SUM(H414)</f>
        <v>0</v>
      </c>
      <c r="I413" s="13">
        <f t="shared" si="111"/>
        <v>0</v>
      </c>
      <c r="J413" s="13">
        <f t="shared" si="104"/>
        <v>0</v>
      </c>
    </row>
    <row r="414" spans="1:10" ht="14.25" customHeight="1" x14ac:dyDescent="0.3">
      <c r="A414" s="36"/>
      <c r="B414" s="20"/>
      <c r="C414" s="46" t="s">
        <v>206</v>
      </c>
      <c r="D414" s="21"/>
      <c r="E414" s="13">
        <v>0</v>
      </c>
      <c r="F414" s="13">
        <v>0</v>
      </c>
      <c r="G414" s="13">
        <f t="shared" si="108"/>
        <v>0</v>
      </c>
      <c r="H414" s="13">
        <v>0</v>
      </c>
      <c r="I414" s="13">
        <v>0</v>
      </c>
      <c r="J414" s="13">
        <f t="shared" si="104"/>
        <v>0</v>
      </c>
    </row>
    <row r="415" spans="1:10" ht="12" customHeight="1" x14ac:dyDescent="0.3">
      <c r="A415" s="45" t="s">
        <v>46</v>
      </c>
      <c r="B415" s="46"/>
      <c r="C415" s="46"/>
      <c r="D415" s="47"/>
      <c r="E415" s="13">
        <f>SUM(E416+E419+E423+E425+E427+E429)</f>
        <v>0</v>
      </c>
      <c r="F415" s="13">
        <f>SUM(F416+F419+F423+F425+F427+F429)</f>
        <v>0</v>
      </c>
      <c r="G415" s="13">
        <f t="shared" si="108"/>
        <v>0</v>
      </c>
      <c r="H415" s="13">
        <f t="shared" ref="H415:I415" si="112">SUM(H416+H419+H423+H425+H427+H429)</f>
        <v>0</v>
      </c>
      <c r="I415" s="13">
        <f t="shared" si="112"/>
        <v>0</v>
      </c>
      <c r="J415" s="13">
        <f t="shared" si="104"/>
        <v>0</v>
      </c>
    </row>
    <row r="416" spans="1:10" ht="12" customHeight="1" x14ac:dyDescent="0.3">
      <c r="A416" s="36"/>
      <c r="B416" s="46" t="s">
        <v>47</v>
      </c>
      <c r="C416" s="46"/>
      <c r="D416" s="47"/>
      <c r="E416" s="13">
        <f>SUM(E417:E418)</f>
        <v>0</v>
      </c>
      <c r="F416" s="13">
        <f>SUM(F417:F418)</f>
        <v>0</v>
      </c>
      <c r="G416" s="13">
        <f t="shared" si="108"/>
        <v>0</v>
      </c>
      <c r="H416" s="13">
        <f t="shared" ref="H416:I416" si="113">SUM(H417:H418)</f>
        <v>0</v>
      </c>
      <c r="I416" s="13">
        <f t="shared" si="113"/>
        <v>0</v>
      </c>
      <c r="J416" s="13">
        <f t="shared" si="104"/>
        <v>0</v>
      </c>
    </row>
    <row r="417" spans="1:10" ht="23.25" customHeight="1" x14ac:dyDescent="0.3">
      <c r="A417" s="36"/>
      <c r="B417" s="20"/>
      <c r="C417" s="46" t="s">
        <v>207</v>
      </c>
      <c r="D417" s="21"/>
      <c r="E417" s="13">
        <v>0</v>
      </c>
      <c r="F417" s="13">
        <v>0</v>
      </c>
      <c r="G417" s="13">
        <f t="shared" si="108"/>
        <v>0</v>
      </c>
      <c r="H417" s="13">
        <v>0</v>
      </c>
      <c r="I417" s="13">
        <v>0</v>
      </c>
      <c r="J417" s="13">
        <f t="shared" si="104"/>
        <v>0</v>
      </c>
    </row>
    <row r="418" spans="1:10" ht="14.25" customHeight="1" x14ac:dyDescent="0.3">
      <c r="A418" s="36"/>
      <c r="B418" s="20"/>
      <c r="C418" s="46" t="s">
        <v>208</v>
      </c>
      <c r="D418" s="21"/>
      <c r="E418" s="13">
        <v>0</v>
      </c>
      <c r="F418" s="13">
        <v>0</v>
      </c>
      <c r="G418" s="13">
        <f t="shared" si="108"/>
        <v>0</v>
      </c>
      <c r="H418" s="13">
        <v>0</v>
      </c>
      <c r="I418" s="13">
        <v>0</v>
      </c>
      <c r="J418" s="13">
        <f t="shared" si="104"/>
        <v>0</v>
      </c>
    </row>
    <row r="419" spans="1:10" ht="13.5" customHeight="1" x14ac:dyDescent="0.3">
      <c r="A419" s="36"/>
      <c r="B419" s="46" t="s">
        <v>48</v>
      </c>
      <c r="C419" s="46"/>
      <c r="D419" s="47"/>
      <c r="E419" s="13">
        <f>SUM(E420:E422)</f>
        <v>0</v>
      </c>
      <c r="F419" s="13">
        <f>SUM(F420)</f>
        <v>0</v>
      </c>
      <c r="G419" s="13">
        <f t="shared" si="108"/>
        <v>0</v>
      </c>
      <c r="H419" s="13">
        <f t="shared" ref="H419:I420" si="114">SUM(H420)</f>
        <v>0</v>
      </c>
      <c r="I419" s="13">
        <f t="shared" si="114"/>
        <v>0</v>
      </c>
      <c r="J419" s="13">
        <f t="shared" si="104"/>
        <v>0</v>
      </c>
    </row>
    <row r="420" spans="1:10" ht="24" customHeight="1" x14ac:dyDescent="0.3">
      <c r="A420" s="36"/>
      <c r="B420" s="20"/>
      <c r="C420" s="46" t="s">
        <v>209</v>
      </c>
      <c r="D420" s="21"/>
      <c r="E420" s="13">
        <f>SUM(E421)</f>
        <v>0</v>
      </c>
      <c r="F420" s="13">
        <f>SUM(F421)</f>
        <v>0</v>
      </c>
      <c r="G420" s="13">
        <f t="shared" si="108"/>
        <v>0</v>
      </c>
      <c r="H420" s="13">
        <f t="shared" si="114"/>
        <v>0</v>
      </c>
      <c r="I420" s="13">
        <f t="shared" si="114"/>
        <v>0</v>
      </c>
      <c r="J420" s="13">
        <f t="shared" si="104"/>
        <v>0</v>
      </c>
    </row>
    <row r="421" spans="1:10" ht="12.75" customHeight="1" x14ac:dyDescent="0.3">
      <c r="A421" s="35"/>
      <c r="B421" s="22"/>
      <c r="C421" s="22"/>
      <c r="D421" s="23" t="s">
        <v>274</v>
      </c>
      <c r="E421" s="11">
        <v>0</v>
      </c>
      <c r="F421" s="11">
        <v>0</v>
      </c>
      <c r="G421" s="11">
        <f t="shared" si="108"/>
        <v>0</v>
      </c>
      <c r="H421" s="11">
        <v>0</v>
      </c>
      <c r="I421" s="11">
        <v>0</v>
      </c>
      <c r="J421" s="11">
        <f t="shared" si="104"/>
        <v>0</v>
      </c>
    </row>
    <row r="422" spans="1:10" ht="12.75" customHeight="1" x14ac:dyDescent="0.3">
      <c r="A422" s="36"/>
      <c r="B422" s="20"/>
      <c r="C422" s="46" t="s">
        <v>210</v>
      </c>
      <c r="D422" s="21"/>
      <c r="E422" s="13">
        <v>0</v>
      </c>
      <c r="F422" s="13">
        <v>0</v>
      </c>
      <c r="G422" s="13">
        <f t="shared" si="108"/>
        <v>0</v>
      </c>
      <c r="H422" s="13">
        <v>0</v>
      </c>
      <c r="I422" s="13">
        <v>0</v>
      </c>
      <c r="J422" s="13">
        <f t="shared" si="104"/>
        <v>0</v>
      </c>
    </row>
    <row r="423" spans="1:10" ht="12.75" customHeight="1" x14ac:dyDescent="0.3">
      <c r="A423" s="36"/>
      <c r="B423" s="46" t="s">
        <v>49</v>
      </c>
      <c r="C423" s="46"/>
      <c r="D423" s="47"/>
      <c r="E423" s="13">
        <f>SUM(E424)</f>
        <v>0</v>
      </c>
      <c r="F423" s="13">
        <f>SUM(F424)</f>
        <v>0</v>
      </c>
      <c r="G423" s="13">
        <f t="shared" si="108"/>
        <v>0</v>
      </c>
      <c r="H423" s="13">
        <f t="shared" ref="H423:I423" si="115">SUM(H424)</f>
        <v>0</v>
      </c>
      <c r="I423" s="13">
        <f t="shared" si="115"/>
        <v>0</v>
      </c>
      <c r="J423" s="13">
        <f t="shared" si="104"/>
        <v>0</v>
      </c>
    </row>
    <row r="424" spans="1:10" ht="12.75" customHeight="1" x14ac:dyDescent="0.3">
      <c r="A424" s="36"/>
      <c r="B424" s="20"/>
      <c r="C424" s="46" t="s">
        <v>211</v>
      </c>
      <c r="D424" s="21"/>
      <c r="E424" s="13">
        <v>0</v>
      </c>
      <c r="F424" s="13">
        <v>0</v>
      </c>
      <c r="G424" s="13">
        <f t="shared" si="108"/>
        <v>0</v>
      </c>
      <c r="H424" s="13">
        <v>0</v>
      </c>
      <c r="I424" s="13">
        <v>0</v>
      </c>
      <c r="J424" s="13">
        <f t="shared" si="104"/>
        <v>0</v>
      </c>
    </row>
    <row r="425" spans="1:10" ht="12.75" customHeight="1" x14ac:dyDescent="0.3">
      <c r="A425" s="36"/>
      <c r="B425" s="46" t="s">
        <v>50</v>
      </c>
      <c r="C425" s="46"/>
      <c r="D425" s="47"/>
      <c r="E425" s="13">
        <f>SUM(E426)</f>
        <v>0</v>
      </c>
      <c r="F425" s="13">
        <f>SUM(F426)</f>
        <v>0</v>
      </c>
      <c r="G425" s="13">
        <f t="shared" si="108"/>
        <v>0</v>
      </c>
      <c r="H425" s="13">
        <f t="shared" ref="H425:I425" si="116">SUM(H426)</f>
        <v>0</v>
      </c>
      <c r="I425" s="13">
        <f t="shared" si="116"/>
        <v>0</v>
      </c>
      <c r="J425" s="13">
        <f t="shared" si="104"/>
        <v>0</v>
      </c>
    </row>
    <row r="426" spans="1:10" ht="12.75" customHeight="1" x14ac:dyDescent="0.3">
      <c r="A426" s="36"/>
      <c r="B426" s="20"/>
      <c r="C426" s="46" t="s">
        <v>212</v>
      </c>
      <c r="D426" s="21"/>
      <c r="E426" s="13">
        <v>0</v>
      </c>
      <c r="F426" s="13">
        <v>0</v>
      </c>
      <c r="G426" s="13">
        <f t="shared" si="108"/>
        <v>0</v>
      </c>
      <c r="H426" s="13">
        <v>0</v>
      </c>
      <c r="I426" s="13">
        <v>0</v>
      </c>
      <c r="J426" s="13">
        <f t="shared" si="104"/>
        <v>0</v>
      </c>
    </row>
    <row r="427" spans="1:10" ht="12.75" customHeight="1" x14ac:dyDescent="0.3">
      <c r="A427" s="36"/>
      <c r="B427" s="46" t="s">
        <v>51</v>
      </c>
      <c r="C427" s="46"/>
      <c r="D427" s="47"/>
      <c r="E427" s="13">
        <f>SUM(E428)</f>
        <v>0</v>
      </c>
      <c r="F427" s="13">
        <f>SUM(F428)</f>
        <v>0</v>
      </c>
      <c r="G427" s="13">
        <f t="shared" si="108"/>
        <v>0</v>
      </c>
      <c r="H427" s="13">
        <f t="shared" ref="H427:I427" si="117">SUM(H428)</f>
        <v>0</v>
      </c>
      <c r="I427" s="13">
        <f t="shared" si="117"/>
        <v>0</v>
      </c>
      <c r="J427" s="13">
        <f t="shared" si="104"/>
        <v>0</v>
      </c>
    </row>
    <row r="428" spans="1:10" ht="12.75" customHeight="1" x14ac:dyDescent="0.3">
      <c r="A428" s="36"/>
      <c r="B428" s="20"/>
      <c r="C428" s="46" t="s">
        <v>213</v>
      </c>
      <c r="D428" s="21"/>
      <c r="E428" s="13">
        <v>0</v>
      </c>
      <c r="F428" s="13">
        <v>0</v>
      </c>
      <c r="G428" s="13">
        <f t="shared" si="108"/>
        <v>0</v>
      </c>
      <c r="H428" s="13">
        <v>0</v>
      </c>
      <c r="I428" s="13">
        <v>0</v>
      </c>
      <c r="J428" s="13">
        <f t="shared" si="104"/>
        <v>0</v>
      </c>
    </row>
    <row r="429" spans="1:10" ht="17.25" customHeight="1" x14ac:dyDescent="0.3">
      <c r="A429" s="36"/>
      <c r="B429" s="46" t="s">
        <v>52</v>
      </c>
      <c r="C429" s="46"/>
      <c r="D429" s="47"/>
      <c r="E429" s="13">
        <f>SUM(E430)</f>
        <v>0</v>
      </c>
      <c r="F429" s="13">
        <f>SUM(F430)</f>
        <v>0</v>
      </c>
      <c r="G429" s="13">
        <f t="shared" si="108"/>
        <v>0</v>
      </c>
      <c r="H429" s="13">
        <f t="shared" ref="H429:I429" si="118">SUM(H430)</f>
        <v>0</v>
      </c>
      <c r="I429" s="13">
        <f t="shared" si="118"/>
        <v>0</v>
      </c>
      <c r="J429" s="13">
        <f t="shared" si="104"/>
        <v>0</v>
      </c>
    </row>
    <row r="430" spans="1:10" ht="17.25" customHeight="1" x14ac:dyDescent="0.3">
      <c r="A430" s="36"/>
      <c r="B430" s="20"/>
      <c r="C430" s="46" t="s">
        <v>214</v>
      </c>
      <c r="D430" s="21"/>
      <c r="E430" s="13">
        <f>SUM(E431:E431)</f>
        <v>0</v>
      </c>
      <c r="F430" s="13">
        <f>SUM(F431:F431)</f>
        <v>0</v>
      </c>
      <c r="G430" s="13">
        <f t="shared" si="108"/>
        <v>0</v>
      </c>
      <c r="H430" s="13">
        <f>SUM(H431:H431)</f>
        <v>0</v>
      </c>
      <c r="I430" s="13">
        <f>SUM(I431:I431)</f>
        <v>0</v>
      </c>
      <c r="J430" s="13">
        <f t="shared" si="104"/>
        <v>0</v>
      </c>
    </row>
    <row r="431" spans="1:10" ht="17.25" customHeight="1" x14ac:dyDescent="0.3">
      <c r="A431" s="38"/>
      <c r="B431" s="39"/>
      <c r="C431" s="39"/>
      <c r="D431" s="33" t="s">
        <v>214</v>
      </c>
      <c r="E431" s="14">
        <v>0</v>
      </c>
      <c r="F431" s="14">
        <v>0</v>
      </c>
      <c r="G431" s="14">
        <f t="shared" si="108"/>
        <v>0</v>
      </c>
      <c r="H431" s="14">
        <v>0</v>
      </c>
      <c r="I431" s="14">
        <v>0</v>
      </c>
      <c r="J431" s="14">
        <f t="shared" si="104"/>
        <v>0</v>
      </c>
    </row>
    <row r="432" spans="1:10" ht="20.25" customHeight="1" x14ac:dyDescent="0.3">
      <c r="A432" s="106" t="s">
        <v>53</v>
      </c>
      <c r="B432" s="106"/>
      <c r="C432" s="106"/>
      <c r="D432" s="106"/>
      <c r="E432" s="13">
        <f>SUM(E11+E53+E153+E284+E308+E364+E410+E415)</f>
        <v>1209627.21</v>
      </c>
      <c r="F432" s="13">
        <f>SUM(F11+F53+F153+F284+F308+F364+F410+F415)</f>
        <v>0</v>
      </c>
      <c r="G432" s="13">
        <f t="shared" si="108"/>
        <v>1209627.21</v>
      </c>
      <c r="H432" s="13">
        <f>SUM(H11+H53+H153+H284+H308+H364+H410+H415)</f>
        <v>507782.44999999995</v>
      </c>
      <c r="I432" s="13">
        <f>SUM(I11+I53+I153+I284+I308+I364+I410+I415)</f>
        <v>507782.44999999995</v>
      </c>
      <c r="J432" s="13">
        <f>G432-H432</f>
        <v>701844.76</v>
      </c>
    </row>
    <row r="433" spans="1:10" s="61" customFormat="1" ht="15" customHeight="1" x14ac:dyDescent="0.3">
      <c r="A433" s="63"/>
      <c r="B433" s="63"/>
      <c r="C433" s="63"/>
      <c r="D433" s="63"/>
      <c r="E433" s="64" t="e">
        <f>#REF!+#REF!+#REF!+#REF!</f>
        <v>#REF!</v>
      </c>
      <c r="F433" s="64" t="e">
        <f>#REF!+#REF!+#REF!+#REF!</f>
        <v>#REF!</v>
      </c>
      <c r="G433" s="64" t="e">
        <f>#REF!+#REF!+#REF!+#REF!</f>
        <v>#REF!</v>
      </c>
      <c r="H433" s="64" t="e">
        <f>#REF!+#REF!+#REF!+#REF!</f>
        <v>#REF!</v>
      </c>
      <c r="I433" s="65"/>
      <c r="J433" s="64" t="e">
        <f>#REF!+#REF!+#REF!+#REF!</f>
        <v>#REF!</v>
      </c>
    </row>
    <row r="434" spans="1:10" s="61" customFormat="1" ht="15" customHeight="1" x14ac:dyDescent="0.3">
      <c r="A434" s="67" t="s">
        <v>285</v>
      </c>
      <c r="B434" s="68"/>
      <c r="C434" s="68"/>
      <c r="E434" s="69"/>
      <c r="F434" s="68"/>
      <c r="G434" s="69"/>
      <c r="H434" s="69"/>
      <c r="I434" s="69"/>
      <c r="J434" s="68"/>
    </row>
    <row r="435" spans="1:10" s="61" customFormat="1" ht="15" customHeight="1" x14ac:dyDescent="0.3">
      <c r="A435" s="68"/>
      <c r="B435" s="68"/>
      <c r="C435" s="68"/>
      <c r="D435" s="67"/>
      <c r="E435" s="68"/>
      <c r="F435" s="68"/>
      <c r="G435" s="68"/>
      <c r="H435" s="68"/>
      <c r="I435" s="68"/>
      <c r="J435" s="68"/>
    </row>
    <row r="436" spans="1:10" ht="15" customHeight="1" x14ac:dyDescent="0.3">
      <c r="A436" s="68"/>
      <c r="B436" s="68"/>
      <c r="C436" s="68"/>
      <c r="D436" s="68"/>
      <c r="E436" s="68"/>
      <c r="F436" s="68"/>
      <c r="G436" s="68"/>
      <c r="H436" s="68"/>
      <c r="I436" s="68"/>
      <c r="J436" s="68"/>
    </row>
    <row r="437" spans="1:10" s="1" customFormat="1" ht="15" customHeight="1" x14ac:dyDescent="0.2">
      <c r="A437" s="5"/>
      <c r="B437" s="5"/>
      <c r="C437" s="5"/>
      <c r="D437" s="5"/>
      <c r="E437" s="70"/>
      <c r="F437" s="70"/>
      <c r="G437" s="70"/>
      <c r="H437" s="70"/>
      <c r="I437" s="70"/>
      <c r="J437" s="70"/>
    </row>
    <row r="438" spans="1:10" s="1" customFormat="1" ht="15" customHeight="1" x14ac:dyDescent="0.2">
      <c r="A438" s="5"/>
      <c r="B438" s="5"/>
      <c r="C438" s="5"/>
      <c r="D438" s="5"/>
      <c r="E438" s="6"/>
      <c r="F438" s="5"/>
      <c r="G438" s="5"/>
      <c r="H438" s="5"/>
      <c r="I438" s="5"/>
      <c r="J438" s="71"/>
    </row>
    <row r="439" spans="1:10" s="1" customFormat="1" ht="15" customHeight="1" x14ac:dyDescent="0.2">
      <c r="A439" s="5"/>
      <c r="B439" s="5"/>
      <c r="C439" s="5"/>
      <c r="D439" s="5"/>
      <c r="E439" s="6"/>
      <c r="F439" s="5"/>
      <c r="G439" s="5"/>
      <c r="H439" s="5"/>
      <c r="I439" s="5"/>
      <c r="J439" s="5"/>
    </row>
    <row r="440" spans="1:10" s="1" customFormat="1" ht="15" customHeight="1" x14ac:dyDescent="0.2">
      <c r="A440" s="5"/>
      <c r="B440" s="5"/>
      <c r="C440" s="5"/>
      <c r="D440" s="5"/>
      <c r="E440" s="6"/>
      <c r="F440" s="5"/>
      <c r="G440" s="5"/>
      <c r="H440" s="5"/>
      <c r="I440" s="5"/>
      <c r="J440" s="5"/>
    </row>
    <row r="441" spans="1:10" s="1" customFormat="1" ht="15" customHeight="1" x14ac:dyDescent="0.2">
      <c r="A441" s="5"/>
      <c r="B441" s="5"/>
      <c r="C441" s="5"/>
      <c r="D441" s="5"/>
      <c r="E441" s="6"/>
      <c r="F441" s="5"/>
      <c r="G441" s="5"/>
      <c r="H441" s="5"/>
      <c r="I441" s="5"/>
      <c r="J441" s="5"/>
    </row>
    <row r="442" spans="1:10" s="1" customFormat="1" ht="15" customHeight="1" x14ac:dyDescent="0.2">
      <c r="A442" s="5"/>
      <c r="B442" s="5"/>
      <c r="C442" s="5"/>
      <c r="D442" s="5"/>
      <c r="E442" s="6"/>
      <c r="F442" s="5"/>
      <c r="G442" s="5"/>
      <c r="H442" s="5"/>
      <c r="I442" s="5"/>
      <c r="J442" s="5"/>
    </row>
    <row r="443" spans="1:10" s="1" customFormat="1" ht="15" customHeight="1" x14ac:dyDescent="0.2">
      <c r="A443" s="5"/>
      <c r="B443" s="5"/>
      <c r="C443" s="5"/>
      <c r="D443" s="5"/>
      <c r="E443" s="6"/>
      <c r="F443" s="5"/>
      <c r="G443" s="5"/>
      <c r="H443" s="5"/>
      <c r="I443" s="5"/>
      <c r="J443" s="5"/>
    </row>
    <row r="444" spans="1:10" s="1" customFormat="1" ht="15" customHeight="1" x14ac:dyDescent="0.2">
      <c r="A444" s="5"/>
      <c r="B444" s="6"/>
      <c r="C444" s="6"/>
      <c r="D444" s="6"/>
      <c r="E444" s="6"/>
      <c r="F444" s="6"/>
      <c r="G444" s="6"/>
      <c r="H444" s="6"/>
      <c r="I444" s="6"/>
      <c r="J444" s="6"/>
    </row>
    <row r="445" spans="1:10" s="1" customFormat="1" ht="15" customHeight="1" x14ac:dyDescent="0.2">
      <c r="A445" s="5"/>
      <c r="B445" s="5"/>
      <c r="C445" s="5"/>
      <c r="D445" s="5"/>
      <c r="E445" s="6"/>
      <c r="F445" s="5"/>
      <c r="G445" s="5"/>
      <c r="H445" s="5"/>
      <c r="I445" s="5"/>
      <c r="J445" s="5"/>
    </row>
    <row r="446" spans="1:10" x14ac:dyDescent="0.3">
      <c r="A446" s="8"/>
      <c r="B446" s="7"/>
      <c r="C446" s="7"/>
      <c r="D446" s="7"/>
    </row>
    <row r="447" spans="1:10" ht="16.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0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</row>
  </sheetData>
  <mergeCells count="22">
    <mergeCell ref="J8:J9"/>
    <mergeCell ref="A2:J2"/>
    <mergeCell ref="A3:J3"/>
    <mergeCell ref="A4:J4"/>
    <mergeCell ref="A5:J5"/>
    <mergeCell ref="A6:J6"/>
    <mergeCell ref="A7:J7"/>
    <mergeCell ref="A8:A10"/>
    <mergeCell ref="B8:B10"/>
    <mergeCell ref="C8:C10"/>
    <mergeCell ref="D8:D10"/>
    <mergeCell ref="E8:I8"/>
    <mergeCell ref="C344:D344"/>
    <mergeCell ref="C372:D372"/>
    <mergeCell ref="C412:D412"/>
    <mergeCell ref="A432:D432"/>
    <mergeCell ref="C47:D47"/>
    <mergeCell ref="B54:D54"/>
    <mergeCell ref="C64:D64"/>
    <mergeCell ref="C107:D107"/>
    <mergeCell ref="B184:D184"/>
    <mergeCell ref="C274:D274"/>
  </mergeCells>
  <pageMargins left="0.31496062992125984" right="0.31496062992125984" top="0.19685039370078741" bottom="0.19685039370078741" header="0" footer="0"/>
  <pageSetup scale="82" fitToHeight="0" orientation="landscape" r:id="rId1"/>
  <headerFooter>
    <oddFooter>&amp;RPág.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8"/>
  <sheetViews>
    <sheetView showGridLines="0" topLeftCell="A302" zoomScale="130" zoomScaleNormal="130" workbookViewId="0">
      <selection activeCell="I308" sqref="I308"/>
    </sheetView>
  </sheetViews>
  <sheetFormatPr baseColWidth="10" defaultRowHeight="16.5" x14ac:dyDescent="0.3"/>
  <cols>
    <col min="1" max="1" width="5.85546875" style="4" customWidth="1"/>
    <col min="2" max="3" width="6.85546875" style="4" customWidth="1"/>
    <col min="4" max="4" width="46.5703125" style="4" customWidth="1"/>
    <col min="5" max="8" width="15.7109375" style="4" customWidth="1"/>
    <col min="9" max="9" width="13.5703125" style="4" customWidth="1"/>
    <col min="10" max="10" width="18" style="4" customWidth="1"/>
    <col min="11" max="11" width="11.85546875" style="82" bestFit="1" customWidth="1"/>
    <col min="12" max="16384" width="11.42578125" style="2"/>
  </cols>
  <sheetData>
    <row r="1" spans="1:12" x14ac:dyDescent="0.3">
      <c r="J1" s="81"/>
    </row>
    <row r="2" spans="1:12" x14ac:dyDescent="0.3">
      <c r="A2" s="98" t="s">
        <v>333</v>
      </c>
      <c r="B2" s="98"/>
      <c r="C2" s="98"/>
      <c r="D2" s="98"/>
      <c r="E2" s="98"/>
      <c r="F2" s="98"/>
      <c r="G2" s="98"/>
      <c r="H2" s="98"/>
      <c r="I2" s="98"/>
      <c r="J2" s="98"/>
    </row>
    <row r="3" spans="1:12" x14ac:dyDescent="0.3">
      <c r="A3" s="99" t="s">
        <v>251</v>
      </c>
      <c r="B3" s="99"/>
      <c r="C3" s="99"/>
      <c r="D3" s="99"/>
      <c r="E3" s="99"/>
      <c r="F3" s="99"/>
      <c r="G3" s="99"/>
      <c r="H3" s="99"/>
      <c r="I3" s="99"/>
      <c r="J3" s="99"/>
    </row>
    <row r="4" spans="1:12" x14ac:dyDescent="0.3">
      <c r="A4" s="100" t="s">
        <v>297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2" x14ac:dyDescent="0.3">
      <c r="A5" s="100" t="s">
        <v>407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2" x14ac:dyDescent="0.3">
      <c r="A6" s="101" t="s">
        <v>409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2" x14ac:dyDescent="0.3">
      <c r="A7" s="107" t="s">
        <v>298</v>
      </c>
      <c r="B7" s="107"/>
      <c r="C7" s="107"/>
      <c r="D7" s="107"/>
      <c r="E7" s="107"/>
      <c r="F7" s="107"/>
      <c r="G7" s="107"/>
      <c r="H7" s="107"/>
      <c r="I7" s="107"/>
      <c r="J7" s="107"/>
      <c r="K7" s="34"/>
    </row>
    <row r="8" spans="1:12" x14ac:dyDescent="0.3">
      <c r="A8" s="113" t="s">
        <v>299</v>
      </c>
      <c r="B8" s="113" t="s">
        <v>2</v>
      </c>
      <c r="C8" s="116" t="s">
        <v>300</v>
      </c>
      <c r="D8" s="119" t="s">
        <v>301</v>
      </c>
      <c r="E8" s="110" t="s">
        <v>302</v>
      </c>
      <c r="F8" s="111"/>
      <c r="G8" s="111"/>
      <c r="H8" s="111"/>
      <c r="I8" s="112"/>
      <c r="J8" s="108" t="s">
        <v>253</v>
      </c>
      <c r="K8" s="44"/>
    </row>
    <row r="9" spans="1:12" ht="29.25" customHeight="1" x14ac:dyDescent="0.3">
      <c r="A9" s="114"/>
      <c r="B9" s="114"/>
      <c r="C9" s="117"/>
      <c r="D9" s="120"/>
      <c r="E9" s="29" t="s">
        <v>3</v>
      </c>
      <c r="F9" s="30" t="s">
        <v>255</v>
      </c>
      <c r="G9" s="29" t="s">
        <v>0</v>
      </c>
      <c r="H9" s="29" t="s">
        <v>1</v>
      </c>
      <c r="I9" s="41" t="s">
        <v>4</v>
      </c>
      <c r="J9" s="109"/>
      <c r="K9" s="83"/>
    </row>
    <row r="10" spans="1:12" ht="15" customHeight="1" x14ac:dyDescent="0.3">
      <c r="A10" s="115"/>
      <c r="B10" s="115"/>
      <c r="C10" s="118"/>
      <c r="D10" s="121"/>
      <c r="E10" s="32" t="s">
        <v>54</v>
      </c>
      <c r="F10" s="32" t="s">
        <v>55</v>
      </c>
      <c r="G10" s="31" t="s">
        <v>56</v>
      </c>
      <c r="H10" s="32" t="s">
        <v>57</v>
      </c>
      <c r="I10" s="32" t="s">
        <v>58</v>
      </c>
      <c r="J10" s="42" t="s">
        <v>254</v>
      </c>
    </row>
    <row r="11" spans="1:12" ht="15" customHeight="1" x14ac:dyDescent="0.3">
      <c r="A11" s="45" t="s">
        <v>5</v>
      </c>
      <c r="B11" s="20"/>
      <c r="C11" s="20"/>
      <c r="D11" s="21"/>
      <c r="E11" s="13">
        <f>SUM(E12+E16+E21+E32+E37+E46+E50)</f>
        <v>11478709.059999999</v>
      </c>
      <c r="F11" s="13">
        <f>SUM(F12+F16+F21+F32+F37+F46+F50)</f>
        <v>0</v>
      </c>
      <c r="G11" s="13">
        <f>E11+F11</f>
        <v>11478709.059999999</v>
      </c>
      <c r="H11" s="13">
        <f>SUM(H12+H16+H21+H32+H37+H46+H50)</f>
        <v>2553181.0699999998</v>
      </c>
      <c r="I11" s="13">
        <f>SUM(I12+I16+I21+I32+I37+I46+I50)</f>
        <v>2553181.0699999998</v>
      </c>
      <c r="J11" s="13">
        <f>G11-H11</f>
        <v>8925527.9899999984</v>
      </c>
      <c r="K11" s="82" t="s">
        <v>410</v>
      </c>
    </row>
    <row r="12" spans="1:12" ht="12.75" customHeight="1" x14ac:dyDescent="0.3">
      <c r="A12" s="35"/>
      <c r="B12" s="46" t="s">
        <v>6</v>
      </c>
      <c r="C12" s="51"/>
      <c r="D12" s="48"/>
      <c r="E12" s="13">
        <f>SUM(E13)</f>
        <v>10595731.439999999</v>
      </c>
      <c r="F12" s="13">
        <f>SUM(F13)</f>
        <v>0</v>
      </c>
      <c r="G12" s="13">
        <f t="shared" ref="G12:G141" si="0">E12+F12</f>
        <v>10595731.439999999</v>
      </c>
      <c r="H12" s="13">
        <f t="shared" ref="H12:I12" si="1">SUM(H13)</f>
        <v>2553181.0699999998</v>
      </c>
      <c r="I12" s="13">
        <f t="shared" si="1"/>
        <v>2553181.0699999998</v>
      </c>
      <c r="J12" s="13">
        <f t="shared" ref="J12:J97" si="2">G12-H12</f>
        <v>8042550.3699999992</v>
      </c>
      <c r="K12" s="88">
        <v>1713215.81</v>
      </c>
      <c r="L12" s="92">
        <v>1273669.21</v>
      </c>
    </row>
    <row r="13" spans="1:12" ht="12.75" customHeight="1" x14ac:dyDescent="0.3">
      <c r="A13" s="35"/>
      <c r="B13" s="12"/>
      <c r="C13" s="53" t="s">
        <v>59</v>
      </c>
      <c r="D13" s="2"/>
      <c r="E13" s="13">
        <f>SUM(E14:E15)</f>
        <v>10595731.439999999</v>
      </c>
      <c r="F13" s="13">
        <f>SUM(F14:F15)</f>
        <v>0</v>
      </c>
      <c r="G13" s="13">
        <f t="shared" si="0"/>
        <v>10595731.439999999</v>
      </c>
      <c r="H13" s="13">
        <f t="shared" ref="H13:I13" si="3">SUM(H14:H15)</f>
        <v>2553181.0699999998</v>
      </c>
      <c r="I13" s="13">
        <f t="shared" si="3"/>
        <v>2553181.0699999998</v>
      </c>
      <c r="J13" s="13">
        <f t="shared" si="2"/>
        <v>8042550.3699999992</v>
      </c>
      <c r="K13" s="88">
        <v>1713215.81</v>
      </c>
    </row>
    <row r="14" spans="1:12" ht="12.75" customHeight="1" x14ac:dyDescent="0.3">
      <c r="A14" s="35"/>
      <c r="B14" s="12"/>
      <c r="C14" s="52"/>
      <c r="D14" s="10" t="s">
        <v>256</v>
      </c>
      <c r="E14" s="11">
        <v>0</v>
      </c>
      <c r="F14" s="11">
        <v>0</v>
      </c>
      <c r="G14" s="11">
        <f t="shared" si="0"/>
        <v>0</v>
      </c>
      <c r="H14" s="11">
        <v>0</v>
      </c>
      <c r="I14" s="11">
        <v>0</v>
      </c>
      <c r="J14" s="11">
        <f>G14-H14</f>
        <v>0</v>
      </c>
      <c r="K14" s="88">
        <v>1713215.81</v>
      </c>
    </row>
    <row r="15" spans="1:12" ht="12.75" customHeight="1" x14ac:dyDescent="0.3">
      <c r="A15" s="35"/>
      <c r="B15" s="12"/>
      <c r="C15" s="12"/>
      <c r="D15" s="10" t="s">
        <v>225</v>
      </c>
      <c r="E15" s="11">
        <v>10595731.439999999</v>
      </c>
      <c r="F15" s="11">
        <v>0</v>
      </c>
      <c r="G15" s="11">
        <f t="shared" si="0"/>
        <v>10595731.439999999</v>
      </c>
      <c r="H15" s="11">
        <v>2553181.0699999998</v>
      </c>
      <c r="I15" s="11">
        <v>2553181.0699999998</v>
      </c>
      <c r="J15" s="11">
        <f t="shared" si="2"/>
        <v>8042550.3699999992</v>
      </c>
      <c r="K15" s="89">
        <f>SUM(K12:K14)</f>
        <v>5139647.43</v>
      </c>
    </row>
    <row r="16" spans="1:12" ht="12.75" customHeight="1" x14ac:dyDescent="0.3">
      <c r="A16" s="35"/>
      <c r="B16" s="46" t="s">
        <v>7</v>
      </c>
      <c r="C16" s="46"/>
      <c r="D16" s="47"/>
      <c r="E16" s="13">
        <f>E17+E18</f>
        <v>0</v>
      </c>
      <c r="F16" s="13">
        <f>F17+F18</f>
        <v>0</v>
      </c>
      <c r="G16" s="13">
        <f t="shared" si="0"/>
        <v>0</v>
      </c>
      <c r="H16" s="13">
        <f t="shared" ref="H16:I16" si="4">H17+H18</f>
        <v>0</v>
      </c>
      <c r="I16" s="13">
        <f t="shared" si="4"/>
        <v>0</v>
      </c>
      <c r="J16" s="13">
        <f t="shared" si="2"/>
        <v>0</v>
      </c>
    </row>
    <row r="17" spans="1:10" ht="12.75" customHeight="1" x14ac:dyDescent="0.3">
      <c r="A17" s="35"/>
      <c r="B17" s="12"/>
      <c r="C17" s="53" t="s">
        <v>60</v>
      </c>
      <c r="D17" s="80"/>
      <c r="E17" s="13">
        <v>0</v>
      </c>
      <c r="F17" s="13">
        <v>0</v>
      </c>
      <c r="G17" s="13">
        <f t="shared" si="0"/>
        <v>0</v>
      </c>
      <c r="H17" s="13">
        <v>0</v>
      </c>
      <c r="I17" s="13">
        <v>0</v>
      </c>
      <c r="J17" s="13">
        <f t="shared" si="2"/>
        <v>0</v>
      </c>
    </row>
    <row r="18" spans="1:10" ht="12.75" customHeight="1" x14ac:dyDescent="0.3">
      <c r="A18" s="35"/>
      <c r="B18" s="12"/>
      <c r="C18" s="54" t="s">
        <v>61</v>
      </c>
      <c r="D18" s="80"/>
      <c r="E18" s="13">
        <f>SUM(E19)</f>
        <v>0</v>
      </c>
      <c r="F18" s="13">
        <f>SUM(F19)</f>
        <v>0</v>
      </c>
      <c r="G18" s="13">
        <f t="shared" si="0"/>
        <v>0</v>
      </c>
      <c r="H18" s="13">
        <f>SUM(H19)</f>
        <v>0</v>
      </c>
      <c r="I18" s="13">
        <f>SUM(I19)</f>
        <v>0</v>
      </c>
      <c r="J18" s="13">
        <f t="shared" si="2"/>
        <v>0</v>
      </c>
    </row>
    <row r="19" spans="1:10" ht="12.75" customHeight="1" x14ac:dyDescent="0.3">
      <c r="A19" s="35"/>
      <c r="B19" s="12"/>
      <c r="C19" s="12"/>
      <c r="D19" s="10" t="s">
        <v>374</v>
      </c>
      <c r="E19" s="11">
        <v>0</v>
      </c>
      <c r="F19" s="11">
        <v>0</v>
      </c>
      <c r="G19" s="11">
        <f t="shared" si="0"/>
        <v>0</v>
      </c>
      <c r="H19" s="11">
        <v>0</v>
      </c>
      <c r="I19" s="11">
        <v>0</v>
      </c>
      <c r="J19" s="11">
        <f t="shared" si="2"/>
        <v>0</v>
      </c>
    </row>
    <row r="20" spans="1:10" ht="12.75" customHeight="1" x14ac:dyDescent="0.3">
      <c r="A20" s="35"/>
      <c r="B20" s="12"/>
      <c r="C20" s="54" t="s">
        <v>62</v>
      </c>
      <c r="D20" s="80"/>
      <c r="E20" s="11">
        <v>0</v>
      </c>
      <c r="F20" s="11">
        <v>0</v>
      </c>
      <c r="G20" s="13">
        <f t="shared" si="0"/>
        <v>0</v>
      </c>
      <c r="H20" s="13">
        <v>0</v>
      </c>
      <c r="I20" s="13">
        <v>0</v>
      </c>
      <c r="J20" s="13">
        <f t="shared" si="2"/>
        <v>0</v>
      </c>
    </row>
    <row r="21" spans="1:10" ht="12.75" customHeight="1" x14ac:dyDescent="0.3">
      <c r="A21" s="35"/>
      <c r="B21" s="46" t="s">
        <v>8</v>
      </c>
      <c r="C21" s="46"/>
      <c r="D21" s="47"/>
      <c r="E21" s="13">
        <f>+E22+E23+E28+E29</f>
        <v>882977.62</v>
      </c>
      <c r="F21" s="13">
        <f>+F22+F23+F28+F29</f>
        <v>0</v>
      </c>
      <c r="G21" s="13">
        <f t="shared" si="0"/>
        <v>882977.62</v>
      </c>
      <c r="H21" s="13">
        <f t="shared" ref="H21:I21" si="5">+H22+H23+H28+H29</f>
        <v>0</v>
      </c>
      <c r="I21" s="13">
        <f t="shared" si="5"/>
        <v>0</v>
      </c>
      <c r="J21" s="13">
        <f t="shared" si="2"/>
        <v>882977.62</v>
      </c>
    </row>
    <row r="22" spans="1:10" ht="12.75" customHeight="1" x14ac:dyDescent="0.3">
      <c r="A22" s="35"/>
      <c r="B22" s="12"/>
      <c r="C22" s="54" t="s">
        <v>63</v>
      </c>
      <c r="D22" s="80"/>
      <c r="E22" s="13">
        <v>0</v>
      </c>
      <c r="F22" s="13">
        <v>0</v>
      </c>
      <c r="G22" s="13">
        <f t="shared" si="0"/>
        <v>0</v>
      </c>
      <c r="H22" s="13">
        <v>0</v>
      </c>
      <c r="I22" s="13">
        <v>0</v>
      </c>
      <c r="J22" s="13">
        <f t="shared" si="2"/>
        <v>0</v>
      </c>
    </row>
    <row r="23" spans="1:10" ht="12.75" customHeight="1" x14ac:dyDescent="0.3">
      <c r="A23" s="35"/>
      <c r="B23" s="12"/>
      <c r="C23" s="54" t="s">
        <v>64</v>
      </c>
      <c r="D23" s="80"/>
      <c r="E23" s="13">
        <f>SUM(E24:E27)</f>
        <v>882977.62</v>
      </c>
      <c r="F23" s="13">
        <f>SUM(F24:F27)</f>
        <v>0</v>
      </c>
      <c r="G23" s="13">
        <f t="shared" si="0"/>
        <v>882977.62</v>
      </c>
      <c r="H23" s="13">
        <f>SUM(H24:H27)</f>
        <v>0</v>
      </c>
      <c r="I23" s="13">
        <f>SUM(I24:I27)</f>
        <v>0</v>
      </c>
      <c r="J23" s="13">
        <f t="shared" si="2"/>
        <v>882977.62</v>
      </c>
    </row>
    <row r="24" spans="1:10" ht="12.75" customHeight="1" x14ac:dyDescent="0.3">
      <c r="A24" s="35"/>
      <c r="B24" s="12"/>
      <c r="C24" s="12"/>
      <c r="D24" s="10" t="s">
        <v>257</v>
      </c>
      <c r="E24" s="11">
        <v>0</v>
      </c>
      <c r="F24" s="11">
        <v>0</v>
      </c>
      <c r="G24" s="11">
        <f t="shared" si="0"/>
        <v>0</v>
      </c>
      <c r="H24" s="11">
        <v>0</v>
      </c>
      <c r="I24" s="11">
        <v>0</v>
      </c>
      <c r="J24" s="11">
        <f t="shared" si="2"/>
        <v>0</v>
      </c>
    </row>
    <row r="25" spans="1:10" ht="12.75" customHeight="1" x14ac:dyDescent="0.3">
      <c r="A25" s="35"/>
      <c r="B25" s="12"/>
      <c r="C25" s="12"/>
      <c r="D25" s="10" t="s">
        <v>258</v>
      </c>
      <c r="E25" s="11">
        <v>882977.62</v>
      </c>
      <c r="F25" s="11">
        <v>0</v>
      </c>
      <c r="G25" s="11">
        <f t="shared" si="0"/>
        <v>882977.62</v>
      </c>
      <c r="H25" s="11">
        <v>0</v>
      </c>
      <c r="I25" s="11">
        <v>0</v>
      </c>
      <c r="J25" s="11">
        <f t="shared" si="2"/>
        <v>882977.62</v>
      </c>
    </row>
    <row r="26" spans="1:10" ht="12.75" customHeight="1" x14ac:dyDescent="0.3">
      <c r="A26" s="35"/>
      <c r="B26" s="12"/>
      <c r="C26" s="12"/>
      <c r="D26" s="10" t="s">
        <v>259</v>
      </c>
      <c r="E26" s="11">
        <v>0</v>
      </c>
      <c r="F26" s="11">
        <v>0</v>
      </c>
      <c r="G26" s="11">
        <f t="shared" si="0"/>
        <v>0</v>
      </c>
      <c r="H26" s="11">
        <v>0</v>
      </c>
      <c r="I26" s="11">
        <v>0</v>
      </c>
      <c r="J26" s="11">
        <f t="shared" si="2"/>
        <v>0</v>
      </c>
    </row>
    <row r="27" spans="1:10" ht="12.75" customHeight="1" x14ac:dyDescent="0.3">
      <c r="A27" s="35"/>
      <c r="B27" s="12"/>
      <c r="C27" s="12"/>
      <c r="D27" s="10" t="s">
        <v>260</v>
      </c>
      <c r="E27" s="11">
        <v>0</v>
      </c>
      <c r="F27" s="11">
        <v>0</v>
      </c>
      <c r="G27" s="11">
        <f t="shared" si="0"/>
        <v>0</v>
      </c>
      <c r="H27" s="11">
        <v>0</v>
      </c>
      <c r="I27" s="11">
        <v>0</v>
      </c>
      <c r="J27" s="11">
        <f>G27-H27</f>
        <v>0</v>
      </c>
    </row>
    <row r="28" spans="1:10" ht="12.75" customHeight="1" x14ac:dyDescent="0.3">
      <c r="A28" s="35"/>
      <c r="B28" s="12"/>
      <c r="C28" s="54" t="s">
        <v>65</v>
      </c>
      <c r="D28" s="80"/>
      <c r="E28" s="13">
        <v>0</v>
      </c>
      <c r="F28" s="13">
        <v>0</v>
      </c>
      <c r="G28" s="13">
        <f t="shared" si="0"/>
        <v>0</v>
      </c>
      <c r="H28" s="13">
        <v>0</v>
      </c>
      <c r="I28" s="13">
        <v>0</v>
      </c>
      <c r="J28" s="13">
        <f t="shared" si="2"/>
        <v>0</v>
      </c>
    </row>
    <row r="29" spans="1:10" ht="12.75" customHeight="1" x14ac:dyDescent="0.3">
      <c r="A29" s="35"/>
      <c r="B29" s="12"/>
      <c r="C29" s="54" t="s">
        <v>66</v>
      </c>
      <c r="D29" s="80"/>
      <c r="E29" s="13">
        <f>SUM(E30:E31)</f>
        <v>0</v>
      </c>
      <c r="F29" s="13">
        <f>SUM(F30:F31)</f>
        <v>0</v>
      </c>
      <c r="G29" s="13">
        <f t="shared" si="0"/>
        <v>0</v>
      </c>
      <c r="H29" s="13">
        <f>SUM(H30:H31)</f>
        <v>0</v>
      </c>
      <c r="I29" s="13">
        <f>SUM(I30:I31)</f>
        <v>0</v>
      </c>
      <c r="J29" s="13">
        <f t="shared" si="2"/>
        <v>0</v>
      </c>
    </row>
    <row r="30" spans="1:10" ht="12.75" customHeight="1" x14ac:dyDescent="0.3">
      <c r="A30" s="35"/>
      <c r="B30" s="12"/>
      <c r="C30" s="12"/>
      <c r="D30" s="10" t="s">
        <v>305</v>
      </c>
      <c r="E30" s="11">
        <v>0</v>
      </c>
      <c r="F30" s="11">
        <v>0</v>
      </c>
      <c r="G30" s="11">
        <f t="shared" si="0"/>
        <v>0</v>
      </c>
      <c r="H30" s="11">
        <v>0</v>
      </c>
      <c r="I30" s="11">
        <v>0</v>
      </c>
      <c r="J30" s="11">
        <f t="shared" si="2"/>
        <v>0</v>
      </c>
    </row>
    <row r="31" spans="1:10" ht="12.75" customHeight="1" x14ac:dyDescent="0.3">
      <c r="A31" s="35"/>
      <c r="B31" s="12"/>
      <c r="C31" s="12"/>
      <c r="D31" s="10" t="s">
        <v>306</v>
      </c>
      <c r="E31" s="11">
        <v>0</v>
      </c>
      <c r="F31" s="11">
        <v>0</v>
      </c>
      <c r="G31" s="11">
        <f t="shared" si="0"/>
        <v>0</v>
      </c>
      <c r="H31" s="11">
        <v>0</v>
      </c>
      <c r="I31" s="11">
        <v>0</v>
      </c>
      <c r="J31" s="11">
        <f t="shared" si="2"/>
        <v>0</v>
      </c>
    </row>
    <row r="32" spans="1:10" ht="12.75" customHeight="1" x14ac:dyDescent="0.3">
      <c r="A32" s="35"/>
      <c r="B32" s="46" t="s">
        <v>9</v>
      </c>
      <c r="C32" s="46"/>
      <c r="D32" s="47"/>
      <c r="E32" s="13">
        <f>E33+E35+E36</f>
        <v>0</v>
      </c>
      <c r="F32" s="13">
        <f>F33+F35+F36</f>
        <v>0</v>
      </c>
      <c r="G32" s="13">
        <f t="shared" si="0"/>
        <v>0</v>
      </c>
      <c r="H32" s="13">
        <f>H33+H35+H36</f>
        <v>0</v>
      </c>
      <c r="I32" s="13">
        <f>I33+I35+I36</f>
        <v>0</v>
      </c>
      <c r="J32" s="13">
        <f t="shared" si="2"/>
        <v>0</v>
      </c>
    </row>
    <row r="33" spans="1:10" ht="12.75" customHeight="1" x14ac:dyDescent="0.3">
      <c r="A33" s="35"/>
      <c r="B33" s="12"/>
      <c r="C33" s="54" t="s">
        <v>67</v>
      </c>
      <c r="D33" s="80"/>
      <c r="E33" s="13">
        <f>+E34</f>
        <v>0</v>
      </c>
      <c r="F33" s="13">
        <f>+F34</f>
        <v>0</v>
      </c>
      <c r="G33" s="13">
        <f t="shared" si="0"/>
        <v>0</v>
      </c>
      <c r="H33" s="13">
        <f t="shared" ref="H33:I33" si="6">+H34</f>
        <v>0</v>
      </c>
      <c r="I33" s="13">
        <f t="shared" si="6"/>
        <v>0</v>
      </c>
      <c r="J33" s="13">
        <f t="shared" si="2"/>
        <v>0</v>
      </c>
    </row>
    <row r="34" spans="1:10" ht="12.75" customHeight="1" x14ac:dyDescent="0.3">
      <c r="A34" s="35"/>
      <c r="B34" s="12"/>
      <c r="C34" s="12"/>
      <c r="D34" s="10" t="s">
        <v>334</v>
      </c>
      <c r="E34" s="11">
        <v>0</v>
      </c>
      <c r="F34" s="11">
        <v>0</v>
      </c>
      <c r="G34" s="11">
        <f t="shared" si="0"/>
        <v>0</v>
      </c>
      <c r="H34" s="11">
        <v>0</v>
      </c>
      <c r="I34" s="11">
        <v>0</v>
      </c>
      <c r="J34" s="11">
        <f t="shared" si="2"/>
        <v>0</v>
      </c>
    </row>
    <row r="35" spans="1:10" ht="12.75" customHeight="1" x14ac:dyDescent="0.3">
      <c r="A35" s="35"/>
      <c r="B35" s="12"/>
      <c r="C35" s="54" t="s">
        <v>68</v>
      </c>
      <c r="D35" s="80"/>
      <c r="E35" s="11">
        <v>0</v>
      </c>
      <c r="F35" s="11">
        <v>0</v>
      </c>
      <c r="G35" s="13">
        <f t="shared" si="0"/>
        <v>0</v>
      </c>
      <c r="H35" s="13">
        <v>0</v>
      </c>
      <c r="I35" s="13">
        <v>0</v>
      </c>
      <c r="J35" s="13">
        <f t="shared" si="2"/>
        <v>0</v>
      </c>
    </row>
    <row r="36" spans="1:10" ht="12.75" customHeight="1" x14ac:dyDescent="0.3">
      <c r="A36" s="35"/>
      <c r="B36" s="12"/>
      <c r="C36" s="54" t="s">
        <v>69</v>
      </c>
      <c r="D36" s="80"/>
      <c r="E36" s="13">
        <v>0</v>
      </c>
      <c r="F36" s="13">
        <v>0</v>
      </c>
      <c r="G36" s="13">
        <f t="shared" si="0"/>
        <v>0</v>
      </c>
      <c r="H36" s="13">
        <v>0</v>
      </c>
      <c r="I36" s="13">
        <v>0</v>
      </c>
      <c r="J36" s="13">
        <f t="shared" si="2"/>
        <v>0</v>
      </c>
    </row>
    <row r="37" spans="1:10" ht="12.75" customHeight="1" x14ac:dyDescent="0.3">
      <c r="A37" s="35"/>
      <c r="B37" s="46" t="s">
        <v>10</v>
      </c>
      <c r="C37" s="46"/>
      <c r="D37" s="47"/>
      <c r="E37" s="13">
        <f>+E38+E39+E42+E43+E44</f>
        <v>0</v>
      </c>
      <c r="F37" s="13">
        <f>+F38+F39+F42+F43+F44</f>
        <v>0</v>
      </c>
      <c r="G37" s="13">
        <f t="shared" si="0"/>
        <v>0</v>
      </c>
      <c r="H37" s="13">
        <f>+H38+H39+H42+H43+H44</f>
        <v>0</v>
      </c>
      <c r="I37" s="13">
        <f>+I38+I39+I42+I43+I44</f>
        <v>0</v>
      </c>
      <c r="J37" s="13">
        <f t="shared" si="2"/>
        <v>0</v>
      </c>
    </row>
    <row r="38" spans="1:10" ht="12.75" customHeight="1" x14ac:dyDescent="0.3">
      <c r="A38" s="35"/>
      <c r="B38" s="12"/>
      <c r="C38" s="54" t="s">
        <v>70</v>
      </c>
      <c r="D38" s="80"/>
      <c r="E38" s="13">
        <v>0</v>
      </c>
      <c r="F38" s="13">
        <v>0</v>
      </c>
      <c r="G38" s="13">
        <f t="shared" si="0"/>
        <v>0</v>
      </c>
      <c r="H38" s="13">
        <v>0</v>
      </c>
      <c r="I38" s="13">
        <v>0</v>
      </c>
      <c r="J38" s="13">
        <f t="shared" si="2"/>
        <v>0</v>
      </c>
    </row>
    <row r="39" spans="1:10" ht="12.75" customHeight="1" x14ac:dyDescent="0.3">
      <c r="A39" s="35"/>
      <c r="B39" s="12"/>
      <c r="C39" s="54" t="s">
        <v>71</v>
      </c>
      <c r="D39" s="80"/>
      <c r="E39" s="13">
        <f>SUM(E40:E41)</f>
        <v>0</v>
      </c>
      <c r="F39" s="13">
        <f>SUM(F40:F41)</f>
        <v>0</v>
      </c>
      <c r="G39" s="13">
        <f t="shared" si="0"/>
        <v>0</v>
      </c>
      <c r="H39" s="13">
        <f>SUM(H40:H41)</f>
        <v>0</v>
      </c>
      <c r="I39" s="13">
        <f>SUM(I40:I41)</f>
        <v>0</v>
      </c>
      <c r="J39" s="13">
        <f t="shared" si="2"/>
        <v>0</v>
      </c>
    </row>
    <row r="40" spans="1:10" ht="12.75" customHeight="1" x14ac:dyDescent="0.3">
      <c r="A40" s="35"/>
      <c r="B40" s="12"/>
      <c r="C40" s="12"/>
      <c r="D40" s="10" t="s">
        <v>335</v>
      </c>
      <c r="E40" s="11">
        <v>0</v>
      </c>
      <c r="F40" s="11">
        <v>0</v>
      </c>
      <c r="G40" s="11">
        <f t="shared" si="0"/>
        <v>0</v>
      </c>
      <c r="H40" s="11">
        <v>0</v>
      </c>
      <c r="I40" s="11">
        <v>0</v>
      </c>
      <c r="J40" s="11">
        <f t="shared" si="2"/>
        <v>0</v>
      </c>
    </row>
    <row r="41" spans="1:10" ht="12.75" customHeight="1" x14ac:dyDescent="0.3">
      <c r="A41" s="35"/>
      <c r="B41" s="12"/>
      <c r="C41" s="12"/>
      <c r="D41" s="10" t="s">
        <v>294</v>
      </c>
      <c r="E41" s="11">
        <v>0</v>
      </c>
      <c r="F41" s="11">
        <v>0</v>
      </c>
      <c r="G41" s="11">
        <f t="shared" si="0"/>
        <v>0</v>
      </c>
      <c r="H41" s="11">
        <v>0</v>
      </c>
      <c r="I41" s="11">
        <v>0</v>
      </c>
      <c r="J41" s="11">
        <f t="shared" si="2"/>
        <v>0</v>
      </c>
    </row>
    <row r="42" spans="1:10" ht="12.75" customHeight="1" x14ac:dyDescent="0.3">
      <c r="A42" s="35"/>
      <c r="B42" s="12"/>
      <c r="C42" s="54" t="s">
        <v>72</v>
      </c>
      <c r="D42" s="80"/>
      <c r="E42" s="13">
        <v>0</v>
      </c>
      <c r="F42" s="13">
        <v>0</v>
      </c>
      <c r="G42" s="13">
        <f t="shared" si="0"/>
        <v>0</v>
      </c>
      <c r="H42" s="13">
        <v>0</v>
      </c>
      <c r="I42" s="13">
        <v>0</v>
      </c>
      <c r="J42" s="13">
        <f t="shared" si="2"/>
        <v>0</v>
      </c>
    </row>
    <row r="43" spans="1:10" ht="12.75" customHeight="1" x14ac:dyDescent="0.3">
      <c r="A43" s="35"/>
      <c r="B43" s="12"/>
      <c r="C43" s="54" t="s">
        <v>73</v>
      </c>
      <c r="D43" s="80"/>
      <c r="E43" s="13">
        <v>0</v>
      </c>
      <c r="F43" s="13">
        <v>0</v>
      </c>
      <c r="G43" s="13">
        <f t="shared" si="0"/>
        <v>0</v>
      </c>
      <c r="H43" s="13">
        <v>0</v>
      </c>
      <c r="I43" s="13">
        <v>0</v>
      </c>
      <c r="J43" s="13">
        <f t="shared" si="2"/>
        <v>0</v>
      </c>
    </row>
    <row r="44" spans="1:10" ht="12.75" customHeight="1" x14ac:dyDescent="0.3">
      <c r="A44" s="35"/>
      <c r="B44" s="12"/>
      <c r="C44" s="54" t="s">
        <v>74</v>
      </c>
      <c r="D44" s="80"/>
      <c r="E44" s="13">
        <f>SUM(E45:E45)</f>
        <v>0</v>
      </c>
      <c r="F44" s="13">
        <f>SUM(F45:F45)</f>
        <v>0</v>
      </c>
      <c r="G44" s="13">
        <f t="shared" si="0"/>
        <v>0</v>
      </c>
      <c r="H44" s="13">
        <f>SUM(H45:H45)</f>
        <v>0</v>
      </c>
      <c r="I44" s="13">
        <f>SUM(I45:I45)</f>
        <v>0</v>
      </c>
      <c r="J44" s="13">
        <f t="shared" si="2"/>
        <v>0</v>
      </c>
    </row>
    <row r="45" spans="1:10" ht="12.75" customHeight="1" x14ac:dyDescent="0.3">
      <c r="A45" s="35"/>
      <c r="B45" s="12"/>
      <c r="C45" s="12"/>
      <c r="D45" s="10" t="s">
        <v>281</v>
      </c>
      <c r="E45" s="11">
        <v>0</v>
      </c>
      <c r="F45" s="11">
        <v>0</v>
      </c>
      <c r="G45" s="11">
        <f t="shared" si="0"/>
        <v>0</v>
      </c>
      <c r="H45" s="11">
        <v>0</v>
      </c>
      <c r="I45" s="11">
        <v>0</v>
      </c>
      <c r="J45" s="11">
        <f t="shared" si="2"/>
        <v>0</v>
      </c>
    </row>
    <row r="46" spans="1:10" ht="12.75" customHeight="1" x14ac:dyDescent="0.3">
      <c r="A46" s="35"/>
      <c r="B46" s="46" t="s">
        <v>215</v>
      </c>
      <c r="C46" s="46"/>
      <c r="D46" s="47"/>
      <c r="E46" s="13">
        <f t="shared" ref="E46:F46" si="7">+E47</f>
        <v>0</v>
      </c>
      <c r="F46" s="13">
        <f t="shared" si="7"/>
        <v>0</v>
      </c>
      <c r="G46" s="13">
        <f t="shared" si="0"/>
        <v>0</v>
      </c>
      <c r="H46" s="13">
        <f>+H47</f>
        <v>0</v>
      </c>
      <c r="I46" s="13">
        <f>+I47</f>
        <v>0</v>
      </c>
      <c r="J46" s="13">
        <f t="shared" si="2"/>
        <v>0</v>
      </c>
    </row>
    <row r="47" spans="1:10" ht="26.25" customHeight="1" x14ac:dyDescent="0.3">
      <c r="A47" s="35"/>
      <c r="B47" s="12"/>
      <c r="C47" s="102" t="s">
        <v>216</v>
      </c>
      <c r="D47" s="103"/>
      <c r="E47" s="13">
        <f>+E48+E49</f>
        <v>0</v>
      </c>
      <c r="F47" s="13">
        <f t="shared" ref="F47:J47" si="8">+F48+F49</f>
        <v>0</v>
      </c>
      <c r="G47" s="13">
        <f t="shared" si="8"/>
        <v>0</v>
      </c>
      <c r="H47" s="13">
        <f t="shared" si="8"/>
        <v>0</v>
      </c>
      <c r="I47" s="13">
        <f t="shared" si="8"/>
        <v>0</v>
      </c>
      <c r="J47" s="13">
        <f t="shared" si="8"/>
        <v>0</v>
      </c>
    </row>
    <row r="48" spans="1:10" x14ac:dyDescent="0.3">
      <c r="A48" s="35"/>
      <c r="B48" s="12"/>
      <c r="C48" s="12"/>
      <c r="D48" s="10" t="s">
        <v>336</v>
      </c>
      <c r="E48" s="11">
        <v>0</v>
      </c>
      <c r="F48" s="11">
        <v>0</v>
      </c>
      <c r="G48" s="11">
        <f t="shared" si="0"/>
        <v>0</v>
      </c>
      <c r="H48" s="11">
        <v>0</v>
      </c>
      <c r="I48" s="11">
        <v>0</v>
      </c>
      <c r="J48" s="11">
        <f t="shared" si="2"/>
        <v>0</v>
      </c>
    </row>
    <row r="49" spans="1:10" ht="24" x14ac:dyDescent="0.3">
      <c r="A49" s="35"/>
      <c r="B49" s="12"/>
      <c r="C49" s="12"/>
      <c r="D49" s="10" t="s">
        <v>337</v>
      </c>
      <c r="E49" s="11">
        <v>0</v>
      </c>
      <c r="F49" s="11">
        <v>0</v>
      </c>
      <c r="G49" s="11">
        <f t="shared" si="0"/>
        <v>0</v>
      </c>
      <c r="H49" s="11">
        <v>0</v>
      </c>
      <c r="I49" s="11">
        <v>0</v>
      </c>
      <c r="J49" s="11">
        <f t="shared" si="2"/>
        <v>0</v>
      </c>
    </row>
    <row r="50" spans="1:10" ht="12.75" customHeight="1" x14ac:dyDescent="0.3">
      <c r="A50" s="35"/>
      <c r="B50" s="46" t="s">
        <v>11</v>
      </c>
      <c r="C50" s="46"/>
      <c r="D50" s="47"/>
      <c r="E50" s="13">
        <v>0</v>
      </c>
      <c r="F50" s="13">
        <v>0</v>
      </c>
      <c r="G50" s="13">
        <f t="shared" si="0"/>
        <v>0</v>
      </c>
      <c r="H50" s="13">
        <f t="shared" ref="H50:I50" si="9">SUM(H51:H52)</f>
        <v>0</v>
      </c>
      <c r="I50" s="13">
        <f t="shared" si="9"/>
        <v>0</v>
      </c>
      <c r="J50" s="13">
        <f t="shared" si="2"/>
        <v>0</v>
      </c>
    </row>
    <row r="51" spans="1:10" ht="12.75" customHeight="1" x14ac:dyDescent="0.3">
      <c r="A51" s="35"/>
      <c r="B51" s="12"/>
      <c r="C51" s="54" t="s">
        <v>75</v>
      </c>
      <c r="D51" s="80"/>
      <c r="E51" s="13">
        <v>0</v>
      </c>
      <c r="F51" s="13">
        <v>0</v>
      </c>
      <c r="G51" s="13">
        <f t="shared" si="0"/>
        <v>0</v>
      </c>
      <c r="H51" s="13">
        <v>0</v>
      </c>
      <c r="I51" s="13">
        <v>0</v>
      </c>
      <c r="J51" s="13">
        <f t="shared" si="2"/>
        <v>0</v>
      </c>
    </row>
    <row r="52" spans="1:10" ht="12.75" customHeight="1" x14ac:dyDescent="0.3">
      <c r="A52" s="35"/>
      <c r="B52" s="12"/>
      <c r="C52" s="54" t="s">
        <v>76</v>
      </c>
      <c r="D52" s="80"/>
      <c r="E52" s="13">
        <v>0</v>
      </c>
      <c r="F52" s="13">
        <v>0</v>
      </c>
      <c r="G52" s="13">
        <f t="shared" si="0"/>
        <v>0</v>
      </c>
      <c r="H52" s="13">
        <v>0</v>
      </c>
      <c r="I52" s="13">
        <v>0</v>
      </c>
      <c r="J52" s="13">
        <f t="shared" si="2"/>
        <v>0</v>
      </c>
    </row>
    <row r="53" spans="1:10" ht="12.75" customHeight="1" x14ac:dyDescent="0.3">
      <c r="A53" s="45" t="s">
        <v>12</v>
      </c>
      <c r="B53" s="46"/>
      <c r="C53" s="46"/>
      <c r="D53" s="47"/>
      <c r="E53" s="13">
        <f>SUM(E54+E73+E79+E111+E115+E101+E127+E133)</f>
        <v>3541493.7</v>
      </c>
      <c r="F53" s="13">
        <f>SUM(F54+F73+F79+F111+F115+F101+F127+F133)</f>
        <v>0</v>
      </c>
      <c r="G53" s="13">
        <f t="shared" si="0"/>
        <v>3541493.7</v>
      </c>
      <c r="H53" s="13">
        <f>SUM(H54+H73+H79+H111+H115+H101+H127+H133)</f>
        <v>176456.91</v>
      </c>
      <c r="I53" s="13">
        <f>SUM(I54+I73+I79+I111+I115+I101+I127+I133)</f>
        <v>176456.91</v>
      </c>
      <c r="J53" s="13">
        <f t="shared" si="2"/>
        <v>3365036.79</v>
      </c>
    </row>
    <row r="54" spans="1:10" ht="26.25" customHeight="1" x14ac:dyDescent="0.3">
      <c r="A54" s="35"/>
      <c r="B54" s="104" t="s">
        <v>13</v>
      </c>
      <c r="C54" s="104"/>
      <c r="D54" s="105"/>
      <c r="E54" s="13">
        <f>+E55+E58+E62+E64+E66+E69+E71+E72</f>
        <v>169000</v>
      </c>
      <c r="F54" s="13">
        <f>+F55+F58+F62+F64+F66+F69+F71+F72</f>
        <v>0</v>
      </c>
      <c r="G54" s="13">
        <f t="shared" si="0"/>
        <v>169000</v>
      </c>
      <c r="H54" s="13">
        <f>+H55+H58+H62+H64+H66+H69+H71+H72</f>
        <v>6510</v>
      </c>
      <c r="I54" s="13">
        <f>+I55+I58+I62+I64+I66+I69+I71+I72</f>
        <v>6510</v>
      </c>
      <c r="J54" s="13">
        <f t="shared" si="2"/>
        <v>162490</v>
      </c>
    </row>
    <row r="55" spans="1:10" ht="12.75" customHeight="1" x14ac:dyDescent="0.3">
      <c r="A55" s="35"/>
      <c r="B55" s="12"/>
      <c r="C55" s="54" t="s">
        <v>77</v>
      </c>
      <c r="D55" s="80"/>
      <c r="E55" s="13">
        <f>+E56+E57</f>
        <v>90000</v>
      </c>
      <c r="F55" s="13">
        <f>+F56+F57</f>
        <v>0</v>
      </c>
      <c r="G55" s="13">
        <f t="shared" si="0"/>
        <v>90000</v>
      </c>
      <c r="H55" s="13">
        <f>+H56+H57</f>
        <v>6510</v>
      </c>
      <c r="I55" s="13">
        <f>+I56+I57</f>
        <v>6510</v>
      </c>
      <c r="J55" s="13">
        <f t="shared" si="2"/>
        <v>83490</v>
      </c>
    </row>
    <row r="56" spans="1:10" ht="12.75" customHeight="1" x14ac:dyDescent="0.3">
      <c r="A56" s="35"/>
      <c r="B56" s="12"/>
      <c r="C56" s="12"/>
      <c r="D56" s="10" t="s">
        <v>338</v>
      </c>
      <c r="E56" s="11">
        <v>0</v>
      </c>
      <c r="F56" s="11">
        <v>0</v>
      </c>
      <c r="G56" s="11">
        <f>E56+F56</f>
        <v>0</v>
      </c>
      <c r="H56" s="11">
        <v>0</v>
      </c>
      <c r="I56" s="11">
        <v>0</v>
      </c>
      <c r="J56" s="11">
        <f>G56-H56</f>
        <v>0</v>
      </c>
    </row>
    <row r="57" spans="1:10" ht="12.75" customHeight="1" x14ac:dyDescent="0.3">
      <c r="A57" s="35"/>
      <c r="B57" s="12"/>
      <c r="C57" s="12"/>
      <c r="D57" s="10" t="s">
        <v>339</v>
      </c>
      <c r="E57" s="90">
        <v>90000</v>
      </c>
      <c r="F57" s="90">
        <v>0</v>
      </c>
      <c r="G57" s="90">
        <f>E57+F57</f>
        <v>90000</v>
      </c>
      <c r="H57" s="90">
        <v>6510</v>
      </c>
      <c r="I57" s="90">
        <v>6510</v>
      </c>
      <c r="J57" s="90">
        <f>G57-H57</f>
        <v>83490</v>
      </c>
    </row>
    <row r="58" spans="1:10" ht="12.75" customHeight="1" x14ac:dyDescent="0.3">
      <c r="A58" s="35"/>
      <c r="B58" s="12"/>
      <c r="C58" s="54" t="s">
        <v>78</v>
      </c>
      <c r="D58" s="80"/>
      <c r="E58" s="13">
        <f>SUM(E59:E61)</f>
        <v>0</v>
      </c>
      <c r="F58" s="13">
        <f>SUM(F59:F61)</f>
        <v>0</v>
      </c>
      <c r="G58" s="13">
        <f t="shared" si="0"/>
        <v>0</v>
      </c>
      <c r="H58" s="13">
        <f>SUM(H59:H61)</f>
        <v>0</v>
      </c>
      <c r="I58" s="13">
        <f>SUM(I59:I61)</f>
        <v>0</v>
      </c>
      <c r="J58" s="13">
        <f t="shared" si="2"/>
        <v>0</v>
      </c>
    </row>
    <row r="59" spans="1:10" ht="12.75" customHeight="1" x14ac:dyDescent="0.3">
      <c r="A59" s="35"/>
      <c r="B59" s="12"/>
      <c r="C59" s="12"/>
      <c r="D59" s="10" t="s">
        <v>340</v>
      </c>
      <c r="E59" s="11">
        <v>0</v>
      </c>
      <c r="F59" s="11">
        <v>0</v>
      </c>
      <c r="G59" s="11">
        <f t="shared" si="0"/>
        <v>0</v>
      </c>
      <c r="H59" s="11">
        <v>0</v>
      </c>
      <c r="I59" s="11">
        <v>0</v>
      </c>
      <c r="J59" s="11">
        <f>G59-H59</f>
        <v>0</v>
      </c>
    </row>
    <row r="60" spans="1:10" ht="12.75" customHeight="1" x14ac:dyDescent="0.3">
      <c r="A60" s="35"/>
      <c r="B60" s="12"/>
      <c r="C60" s="12"/>
      <c r="D60" s="10" t="s">
        <v>261</v>
      </c>
      <c r="E60" s="11">
        <v>0</v>
      </c>
      <c r="F60" s="11">
        <v>0</v>
      </c>
      <c r="G60" s="11">
        <f t="shared" si="0"/>
        <v>0</v>
      </c>
      <c r="H60" s="11">
        <v>0</v>
      </c>
      <c r="I60" s="11">
        <v>0</v>
      </c>
      <c r="J60" s="11">
        <f t="shared" si="2"/>
        <v>0</v>
      </c>
    </row>
    <row r="61" spans="1:10" ht="12.75" customHeight="1" x14ac:dyDescent="0.3">
      <c r="A61" s="35"/>
      <c r="B61" s="12"/>
      <c r="C61" s="12"/>
      <c r="D61" s="10" t="s">
        <v>226</v>
      </c>
      <c r="E61" s="11">
        <v>0</v>
      </c>
      <c r="F61" s="11">
        <v>0</v>
      </c>
      <c r="G61" s="11">
        <f t="shared" si="0"/>
        <v>0</v>
      </c>
      <c r="H61" s="11">
        <v>0</v>
      </c>
      <c r="I61" s="11">
        <v>0</v>
      </c>
      <c r="J61" s="11">
        <f t="shared" si="2"/>
        <v>0</v>
      </c>
    </row>
    <row r="62" spans="1:10" ht="12.75" customHeight="1" x14ac:dyDescent="0.3">
      <c r="A62" s="35"/>
      <c r="B62" s="12"/>
      <c r="C62" s="54" t="s">
        <v>79</v>
      </c>
      <c r="D62" s="80"/>
      <c r="E62" s="13">
        <f>SUM(E63)</f>
        <v>0</v>
      </c>
      <c r="F62" s="13">
        <f>SUM(F63)</f>
        <v>0</v>
      </c>
      <c r="G62" s="13">
        <f>SUM(G63)</f>
        <v>0</v>
      </c>
      <c r="H62" s="13">
        <f>SUM(H63)</f>
        <v>0</v>
      </c>
      <c r="I62" s="13">
        <f>SUM(I63)</f>
        <v>0</v>
      </c>
      <c r="J62" s="13">
        <f t="shared" si="2"/>
        <v>0</v>
      </c>
    </row>
    <row r="63" spans="1:10" ht="12.75" customHeight="1" x14ac:dyDescent="0.3">
      <c r="A63" s="35"/>
      <c r="B63" s="12"/>
      <c r="C63" s="54"/>
      <c r="D63" s="10" t="s">
        <v>307</v>
      </c>
      <c r="E63" s="11">
        <v>0</v>
      </c>
      <c r="F63" s="11">
        <v>0</v>
      </c>
      <c r="G63" s="11">
        <f t="shared" si="0"/>
        <v>0</v>
      </c>
      <c r="H63" s="11">
        <v>0</v>
      </c>
      <c r="I63" s="11">
        <v>0</v>
      </c>
      <c r="J63" s="11">
        <f t="shared" si="2"/>
        <v>0</v>
      </c>
    </row>
    <row r="64" spans="1:10" ht="24.75" customHeight="1" x14ac:dyDescent="0.3">
      <c r="A64" s="35"/>
      <c r="B64" s="12"/>
      <c r="C64" s="102" t="s">
        <v>80</v>
      </c>
      <c r="D64" s="103"/>
      <c r="E64" s="13">
        <f>+E65</f>
        <v>9000</v>
      </c>
      <c r="F64" s="13">
        <f t="shared" ref="F64" si="10">+F65</f>
        <v>0</v>
      </c>
      <c r="G64" s="13">
        <f t="shared" si="0"/>
        <v>9000</v>
      </c>
      <c r="H64" s="13">
        <f>+H65</f>
        <v>0</v>
      </c>
      <c r="I64" s="13">
        <f t="shared" ref="I64" si="11">+I65</f>
        <v>0</v>
      </c>
      <c r="J64" s="13">
        <f t="shared" si="2"/>
        <v>9000</v>
      </c>
    </row>
    <row r="65" spans="1:10" x14ac:dyDescent="0.3">
      <c r="A65" s="35"/>
      <c r="B65" s="12"/>
      <c r="C65" s="12"/>
      <c r="D65" s="10" t="s">
        <v>341</v>
      </c>
      <c r="E65" s="90">
        <v>9000</v>
      </c>
      <c r="F65" s="90">
        <v>0</v>
      </c>
      <c r="G65" s="90">
        <f>E65+F65</f>
        <v>9000</v>
      </c>
      <c r="H65" s="90">
        <v>0</v>
      </c>
      <c r="I65" s="90">
        <v>0</v>
      </c>
      <c r="J65" s="90">
        <f t="shared" si="2"/>
        <v>9000</v>
      </c>
    </row>
    <row r="66" spans="1:10" ht="12.75" customHeight="1" x14ac:dyDescent="0.3">
      <c r="A66" s="35"/>
      <c r="B66" s="12"/>
      <c r="C66" s="54" t="s">
        <v>81</v>
      </c>
      <c r="D66" s="80"/>
      <c r="E66" s="13">
        <f>E67+E68</f>
        <v>0</v>
      </c>
      <c r="F66" s="13">
        <f>F67+F68</f>
        <v>0</v>
      </c>
      <c r="G66" s="13">
        <f>E66+F66</f>
        <v>0</v>
      </c>
      <c r="H66" s="13">
        <f>H67+H68</f>
        <v>0</v>
      </c>
      <c r="I66" s="13">
        <f>+I67+I68</f>
        <v>0</v>
      </c>
      <c r="J66" s="13">
        <f t="shared" si="2"/>
        <v>0</v>
      </c>
    </row>
    <row r="67" spans="1:10" ht="12.75" customHeight="1" x14ac:dyDescent="0.3">
      <c r="A67" s="35"/>
      <c r="B67" s="12"/>
      <c r="C67" s="58"/>
      <c r="D67" s="10" t="s">
        <v>342</v>
      </c>
      <c r="E67" s="11">
        <v>0</v>
      </c>
      <c r="F67" s="11">
        <v>0</v>
      </c>
      <c r="G67" s="11">
        <f t="shared" si="0"/>
        <v>0</v>
      </c>
      <c r="H67" s="11">
        <v>0</v>
      </c>
      <c r="I67" s="11">
        <v>0</v>
      </c>
      <c r="J67" s="11">
        <f t="shared" si="2"/>
        <v>0</v>
      </c>
    </row>
    <row r="68" spans="1:10" ht="12.75" customHeight="1" x14ac:dyDescent="0.3">
      <c r="A68" s="35"/>
      <c r="B68" s="12"/>
      <c r="C68" s="58"/>
      <c r="D68" s="10" t="s">
        <v>343</v>
      </c>
      <c r="E68" s="11">
        <v>0</v>
      </c>
      <c r="F68" s="11">
        <v>0</v>
      </c>
      <c r="G68" s="11">
        <f t="shared" si="0"/>
        <v>0</v>
      </c>
      <c r="H68" s="11">
        <v>0</v>
      </c>
      <c r="I68" s="11">
        <v>0</v>
      </c>
      <c r="J68" s="11">
        <f t="shared" si="2"/>
        <v>0</v>
      </c>
    </row>
    <row r="69" spans="1:10" ht="12.75" customHeight="1" x14ac:dyDescent="0.3">
      <c r="A69" s="35"/>
      <c r="B69" s="12"/>
      <c r="C69" s="54" t="s">
        <v>82</v>
      </c>
      <c r="D69" s="80"/>
      <c r="E69" s="13">
        <f>+E70</f>
        <v>70000</v>
      </c>
      <c r="F69" s="13">
        <f>+F70</f>
        <v>0</v>
      </c>
      <c r="G69" s="13">
        <f t="shared" si="0"/>
        <v>70000</v>
      </c>
      <c r="H69" s="13">
        <f t="shared" ref="H69:I69" si="12">+H70</f>
        <v>0</v>
      </c>
      <c r="I69" s="13">
        <f t="shared" si="12"/>
        <v>0</v>
      </c>
      <c r="J69" s="13">
        <f t="shared" si="2"/>
        <v>70000</v>
      </c>
    </row>
    <row r="70" spans="1:10" ht="12.75" customHeight="1" x14ac:dyDescent="0.3">
      <c r="A70" s="35"/>
      <c r="B70" s="12"/>
      <c r="C70" s="12"/>
      <c r="D70" s="10" t="s">
        <v>344</v>
      </c>
      <c r="E70" s="90">
        <v>70000</v>
      </c>
      <c r="F70" s="90">
        <v>0</v>
      </c>
      <c r="G70" s="90">
        <f>E70+F70</f>
        <v>70000</v>
      </c>
      <c r="H70" s="90">
        <v>0</v>
      </c>
      <c r="I70" s="90">
        <v>0</v>
      </c>
      <c r="J70" s="90">
        <f t="shared" si="2"/>
        <v>70000</v>
      </c>
    </row>
    <row r="71" spans="1:10" ht="12.75" customHeight="1" x14ac:dyDescent="0.3">
      <c r="A71" s="35"/>
      <c r="B71" s="12"/>
      <c r="C71" s="54" t="s">
        <v>83</v>
      </c>
      <c r="D71" s="80"/>
      <c r="E71" s="13">
        <v>0</v>
      </c>
      <c r="F71" s="13">
        <v>0</v>
      </c>
      <c r="G71" s="13">
        <f t="shared" si="0"/>
        <v>0</v>
      </c>
      <c r="H71" s="13">
        <v>0</v>
      </c>
      <c r="I71" s="13">
        <v>0</v>
      </c>
      <c r="J71" s="13">
        <f t="shared" si="2"/>
        <v>0</v>
      </c>
    </row>
    <row r="72" spans="1:10" ht="12.75" customHeight="1" x14ac:dyDescent="0.3">
      <c r="A72" s="35"/>
      <c r="B72" s="12"/>
      <c r="C72" s="54" t="s">
        <v>84</v>
      </c>
      <c r="D72" s="80"/>
      <c r="E72" s="13">
        <v>0</v>
      </c>
      <c r="F72" s="13">
        <v>0</v>
      </c>
      <c r="G72" s="13">
        <f t="shared" si="0"/>
        <v>0</v>
      </c>
      <c r="H72" s="13">
        <v>0</v>
      </c>
      <c r="I72" s="13">
        <v>0</v>
      </c>
      <c r="J72" s="13">
        <f t="shared" si="2"/>
        <v>0</v>
      </c>
    </row>
    <row r="73" spans="1:10" ht="12.75" customHeight="1" x14ac:dyDescent="0.3">
      <c r="A73" s="35"/>
      <c r="B73" s="46" t="s">
        <v>14</v>
      </c>
      <c r="C73" s="46"/>
      <c r="D73" s="47"/>
      <c r="E73" s="13">
        <f>+E74+E78</f>
        <v>15000</v>
      </c>
      <c r="F73" s="13">
        <f>+F74+F78</f>
        <v>0</v>
      </c>
      <c r="G73" s="13">
        <f t="shared" si="0"/>
        <v>15000</v>
      </c>
      <c r="H73" s="13">
        <f>+H74+H78</f>
        <v>0</v>
      </c>
      <c r="I73" s="13">
        <f>+I74+I78</f>
        <v>0</v>
      </c>
      <c r="J73" s="13">
        <f t="shared" si="2"/>
        <v>15000</v>
      </c>
    </row>
    <row r="74" spans="1:10" ht="12.75" customHeight="1" x14ac:dyDescent="0.3">
      <c r="A74" s="35"/>
      <c r="B74" s="12"/>
      <c r="C74" s="54" t="s">
        <v>85</v>
      </c>
      <c r="D74" s="80"/>
      <c r="E74" s="13">
        <f t="shared" ref="E74:J74" si="13">SUM(E75:E77)</f>
        <v>15000</v>
      </c>
      <c r="F74" s="13">
        <f t="shared" si="13"/>
        <v>0</v>
      </c>
      <c r="G74" s="13">
        <f t="shared" si="13"/>
        <v>15000</v>
      </c>
      <c r="H74" s="13">
        <f t="shared" si="13"/>
        <v>0</v>
      </c>
      <c r="I74" s="13">
        <f t="shared" si="13"/>
        <v>0</v>
      </c>
      <c r="J74" s="13">
        <f t="shared" si="13"/>
        <v>15000</v>
      </c>
    </row>
    <row r="75" spans="1:10" ht="12.75" customHeight="1" x14ac:dyDescent="0.3">
      <c r="A75" s="35"/>
      <c r="B75" s="12"/>
      <c r="C75" s="12"/>
      <c r="D75" s="10" t="s">
        <v>345</v>
      </c>
      <c r="E75" s="90">
        <v>15000</v>
      </c>
      <c r="F75" s="90">
        <v>0</v>
      </c>
      <c r="G75" s="90">
        <f t="shared" si="0"/>
        <v>15000</v>
      </c>
      <c r="H75" s="90">
        <v>0</v>
      </c>
      <c r="I75" s="90">
        <v>0</v>
      </c>
      <c r="J75" s="90">
        <f t="shared" ref="J75:J77" si="14">G75-H75</f>
        <v>15000</v>
      </c>
    </row>
    <row r="76" spans="1:10" ht="12.75" customHeight="1" x14ac:dyDescent="0.3">
      <c r="A76" s="35"/>
      <c r="B76" s="12"/>
      <c r="C76" s="12"/>
      <c r="D76" s="10" t="s">
        <v>227</v>
      </c>
      <c r="E76" s="11">
        <v>0</v>
      </c>
      <c r="F76" s="11">
        <v>0</v>
      </c>
      <c r="G76" s="11">
        <f t="shared" si="0"/>
        <v>0</v>
      </c>
      <c r="H76" s="11">
        <v>0</v>
      </c>
      <c r="I76" s="11">
        <v>0</v>
      </c>
      <c r="J76" s="11">
        <f t="shared" si="14"/>
        <v>0</v>
      </c>
    </row>
    <row r="77" spans="1:10" ht="12.75" customHeight="1" x14ac:dyDescent="0.3">
      <c r="A77" s="35"/>
      <c r="B77" s="12"/>
      <c r="C77" s="12"/>
      <c r="D77" s="10" t="s">
        <v>262</v>
      </c>
      <c r="E77" s="11">
        <v>0</v>
      </c>
      <c r="F77" s="11">
        <v>0</v>
      </c>
      <c r="G77" s="11">
        <f t="shared" si="0"/>
        <v>0</v>
      </c>
      <c r="H77" s="11">
        <v>0</v>
      </c>
      <c r="I77" s="11">
        <v>0</v>
      </c>
      <c r="J77" s="11">
        <f t="shared" si="14"/>
        <v>0</v>
      </c>
    </row>
    <row r="78" spans="1:10" ht="12.75" customHeight="1" x14ac:dyDescent="0.3">
      <c r="A78" s="35"/>
      <c r="B78" s="12"/>
      <c r="C78" s="54" t="s">
        <v>86</v>
      </c>
      <c r="D78" s="80"/>
      <c r="E78" s="13">
        <v>0</v>
      </c>
      <c r="F78" s="13">
        <v>0</v>
      </c>
      <c r="G78" s="13">
        <f t="shared" si="0"/>
        <v>0</v>
      </c>
      <c r="H78" s="13">
        <v>0</v>
      </c>
      <c r="I78" s="13">
        <v>0</v>
      </c>
      <c r="J78" s="13">
        <f t="shared" si="2"/>
        <v>0</v>
      </c>
    </row>
    <row r="79" spans="1:10" ht="12.75" customHeight="1" x14ac:dyDescent="0.3">
      <c r="A79" s="35"/>
      <c r="B79" s="46" t="s">
        <v>15</v>
      </c>
      <c r="C79" s="46"/>
      <c r="D79" s="47"/>
      <c r="E79" s="13">
        <f>+E80+E83+E85+E86+E88+E89+E92+E95+E97</f>
        <v>0</v>
      </c>
      <c r="F79" s="13">
        <f>+F80+F83+F85+F86+F88+F89+F92+F95+F97</f>
        <v>0</v>
      </c>
      <c r="G79" s="13">
        <f t="shared" si="0"/>
        <v>0</v>
      </c>
      <c r="H79" s="13">
        <f>+H80+H83+H85+H86+H88+H89+H92+H95+H97</f>
        <v>0</v>
      </c>
      <c r="I79" s="13">
        <f>+I80+I83+I85+I86+I88+I89+I92+I95+I97</f>
        <v>0</v>
      </c>
      <c r="J79" s="13">
        <f t="shared" si="2"/>
        <v>0</v>
      </c>
    </row>
    <row r="80" spans="1:10" ht="12.75" customHeight="1" x14ac:dyDescent="0.3">
      <c r="A80" s="35"/>
      <c r="B80" s="12"/>
      <c r="C80" s="54" t="s">
        <v>87</v>
      </c>
      <c r="D80" s="80"/>
      <c r="E80" s="13">
        <f>SUM(E81:E82)</f>
        <v>0</v>
      </c>
      <c r="F80" s="13">
        <f t="shared" ref="F80:I80" si="15">SUM(F81:F82)</f>
        <v>0</v>
      </c>
      <c r="G80" s="13">
        <f t="shared" si="15"/>
        <v>0</v>
      </c>
      <c r="H80" s="13">
        <f t="shared" si="15"/>
        <v>0</v>
      </c>
      <c r="I80" s="13">
        <f t="shared" si="15"/>
        <v>0</v>
      </c>
      <c r="J80" s="13">
        <f t="shared" si="2"/>
        <v>0</v>
      </c>
    </row>
    <row r="81" spans="1:10" ht="22.5" customHeight="1" x14ac:dyDescent="0.3">
      <c r="A81" s="35"/>
      <c r="B81" s="12"/>
      <c r="C81" s="54"/>
      <c r="D81" s="10" t="s">
        <v>346</v>
      </c>
      <c r="E81" s="11">
        <v>0</v>
      </c>
      <c r="F81" s="11">
        <v>0</v>
      </c>
      <c r="G81" s="11">
        <f t="shared" ref="G81:G82" si="16">E81+F81</f>
        <v>0</v>
      </c>
      <c r="H81" s="11">
        <v>0</v>
      </c>
      <c r="I81" s="11">
        <v>0</v>
      </c>
      <c r="J81" s="11">
        <f t="shared" si="2"/>
        <v>0</v>
      </c>
    </row>
    <row r="82" spans="1:10" ht="12.75" customHeight="1" x14ac:dyDescent="0.3">
      <c r="A82" s="35"/>
      <c r="B82" s="12"/>
      <c r="C82" s="54"/>
      <c r="D82" s="10" t="s">
        <v>347</v>
      </c>
      <c r="E82" s="11">
        <v>0</v>
      </c>
      <c r="F82" s="11">
        <v>0</v>
      </c>
      <c r="G82" s="11">
        <f t="shared" si="16"/>
        <v>0</v>
      </c>
      <c r="H82" s="11">
        <v>0</v>
      </c>
      <c r="I82" s="11">
        <v>0</v>
      </c>
      <c r="J82" s="11">
        <f t="shared" si="2"/>
        <v>0</v>
      </c>
    </row>
    <row r="83" spans="1:10" ht="12.75" customHeight="1" x14ac:dyDescent="0.3">
      <c r="A83" s="35"/>
      <c r="B83" s="12"/>
      <c r="C83" s="54" t="s">
        <v>88</v>
      </c>
      <c r="D83" s="80"/>
      <c r="E83" s="13">
        <f>SUM(E84)</f>
        <v>0</v>
      </c>
      <c r="F83" s="13">
        <f>SUM(F84)</f>
        <v>0</v>
      </c>
      <c r="G83" s="13">
        <f t="shared" si="0"/>
        <v>0</v>
      </c>
      <c r="H83" s="13">
        <f>SUM(H84)</f>
        <v>0</v>
      </c>
      <c r="I83" s="13">
        <f>SUM(I84)</f>
        <v>0</v>
      </c>
      <c r="J83" s="13">
        <f t="shared" si="2"/>
        <v>0</v>
      </c>
    </row>
    <row r="84" spans="1:10" ht="12.75" customHeight="1" x14ac:dyDescent="0.3">
      <c r="A84" s="35"/>
      <c r="B84" s="12"/>
      <c r="C84" s="12"/>
      <c r="D84" s="10" t="s">
        <v>88</v>
      </c>
      <c r="E84" s="11">
        <v>0</v>
      </c>
      <c r="F84" s="11">
        <v>0</v>
      </c>
      <c r="G84" s="11">
        <f t="shared" si="0"/>
        <v>0</v>
      </c>
      <c r="H84" s="11">
        <v>0</v>
      </c>
      <c r="I84" s="11">
        <v>0</v>
      </c>
      <c r="J84" s="11">
        <f t="shared" si="2"/>
        <v>0</v>
      </c>
    </row>
    <row r="85" spans="1:10" ht="12.75" customHeight="1" x14ac:dyDescent="0.3">
      <c r="A85" s="35"/>
      <c r="B85" s="12"/>
      <c r="C85" s="54" t="s">
        <v>89</v>
      </c>
      <c r="D85" s="80"/>
      <c r="E85" s="13">
        <v>0</v>
      </c>
      <c r="F85" s="13">
        <v>0</v>
      </c>
      <c r="G85" s="13">
        <f t="shared" si="0"/>
        <v>0</v>
      </c>
      <c r="H85" s="13">
        <v>0</v>
      </c>
      <c r="I85" s="13">
        <v>0</v>
      </c>
      <c r="J85" s="13">
        <f t="shared" si="2"/>
        <v>0</v>
      </c>
    </row>
    <row r="86" spans="1:10" ht="12.75" customHeight="1" x14ac:dyDescent="0.3">
      <c r="A86" s="35"/>
      <c r="B86" s="12"/>
      <c r="C86" s="54" t="s">
        <v>90</v>
      </c>
      <c r="D86" s="80"/>
      <c r="E86" s="13">
        <f>+E87</f>
        <v>0</v>
      </c>
      <c r="F86" s="13">
        <f>+F87</f>
        <v>0</v>
      </c>
      <c r="G86" s="13">
        <f t="shared" si="0"/>
        <v>0</v>
      </c>
      <c r="H86" s="13">
        <f>+H87</f>
        <v>0</v>
      </c>
      <c r="I86" s="13">
        <f>I87</f>
        <v>0</v>
      </c>
      <c r="J86" s="13">
        <f t="shared" si="2"/>
        <v>0</v>
      </c>
    </row>
    <row r="87" spans="1:10" ht="12.75" customHeight="1" x14ac:dyDescent="0.3">
      <c r="A87" s="35"/>
      <c r="B87" s="12"/>
      <c r="C87" s="58"/>
      <c r="D87" s="10" t="s">
        <v>90</v>
      </c>
      <c r="E87" s="11">
        <v>0</v>
      </c>
      <c r="F87" s="11">
        <v>0</v>
      </c>
      <c r="G87" s="11">
        <f t="shared" si="0"/>
        <v>0</v>
      </c>
      <c r="H87" s="11">
        <v>0</v>
      </c>
      <c r="I87" s="11">
        <v>0</v>
      </c>
      <c r="J87" s="11">
        <f>G87-H87</f>
        <v>0</v>
      </c>
    </row>
    <row r="88" spans="1:10" ht="12.75" customHeight="1" x14ac:dyDescent="0.3">
      <c r="A88" s="35"/>
      <c r="B88" s="12"/>
      <c r="C88" s="54" t="s">
        <v>91</v>
      </c>
      <c r="D88" s="80"/>
      <c r="E88" s="13">
        <v>0</v>
      </c>
      <c r="F88" s="13">
        <v>0</v>
      </c>
      <c r="G88" s="13">
        <f t="shared" si="0"/>
        <v>0</v>
      </c>
      <c r="H88" s="13">
        <v>0</v>
      </c>
      <c r="I88" s="13">
        <v>0</v>
      </c>
      <c r="J88" s="13">
        <f t="shared" si="2"/>
        <v>0</v>
      </c>
    </row>
    <row r="89" spans="1:10" ht="12.75" customHeight="1" x14ac:dyDescent="0.3">
      <c r="A89" s="35"/>
      <c r="B89" s="12"/>
      <c r="C89" s="54" t="s">
        <v>92</v>
      </c>
      <c r="D89" s="80"/>
      <c r="E89" s="13">
        <f>+E90+E91</f>
        <v>0</v>
      </c>
      <c r="F89" s="13">
        <f>+F90+F91</f>
        <v>0</v>
      </c>
      <c r="G89" s="13">
        <f>+G90+G91</f>
        <v>0</v>
      </c>
      <c r="H89" s="13">
        <f>+H90+H91</f>
        <v>0</v>
      </c>
      <c r="I89" s="13">
        <f>+I90+I91</f>
        <v>0</v>
      </c>
      <c r="J89" s="13">
        <f>G89-H89</f>
        <v>0</v>
      </c>
    </row>
    <row r="90" spans="1:10" ht="12.75" customHeight="1" x14ac:dyDescent="0.3">
      <c r="A90" s="35"/>
      <c r="B90" s="12"/>
      <c r="C90" s="12"/>
      <c r="D90" s="10" t="s">
        <v>348</v>
      </c>
      <c r="E90" s="11">
        <v>0</v>
      </c>
      <c r="F90" s="11">
        <v>0</v>
      </c>
      <c r="G90" s="11">
        <f t="shared" si="0"/>
        <v>0</v>
      </c>
      <c r="H90" s="11">
        <v>0</v>
      </c>
      <c r="I90" s="11">
        <v>0</v>
      </c>
      <c r="J90" s="11">
        <f t="shared" si="2"/>
        <v>0</v>
      </c>
    </row>
    <row r="91" spans="1:10" ht="12.75" customHeight="1" x14ac:dyDescent="0.3">
      <c r="A91" s="35"/>
      <c r="B91" s="12"/>
      <c r="C91" s="12"/>
      <c r="D91" s="10" t="s">
        <v>349</v>
      </c>
      <c r="E91" s="11">
        <v>0</v>
      </c>
      <c r="F91" s="11">
        <v>0</v>
      </c>
      <c r="G91" s="11">
        <f t="shared" si="0"/>
        <v>0</v>
      </c>
      <c r="H91" s="11">
        <v>0</v>
      </c>
      <c r="I91" s="11">
        <v>0</v>
      </c>
      <c r="J91" s="11">
        <f t="shared" si="2"/>
        <v>0</v>
      </c>
    </row>
    <row r="92" spans="1:10" ht="12.75" customHeight="1" x14ac:dyDescent="0.3">
      <c r="A92" s="35"/>
      <c r="B92" s="12"/>
      <c r="C92" s="54" t="s">
        <v>93</v>
      </c>
      <c r="D92" s="80"/>
      <c r="E92" s="13">
        <f>+E93+E94</f>
        <v>0</v>
      </c>
      <c r="F92" s="13">
        <f>+F93+F94</f>
        <v>0</v>
      </c>
      <c r="G92" s="13">
        <f t="shared" si="0"/>
        <v>0</v>
      </c>
      <c r="H92" s="13">
        <f>+H93+H94</f>
        <v>0</v>
      </c>
      <c r="I92" s="13">
        <f>+I93+I94</f>
        <v>0</v>
      </c>
      <c r="J92" s="13">
        <f>G92-H92</f>
        <v>0</v>
      </c>
    </row>
    <row r="93" spans="1:10" ht="12.75" customHeight="1" x14ac:dyDescent="0.3">
      <c r="A93" s="35"/>
      <c r="B93" s="12"/>
      <c r="C93" s="58"/>
      <c r="D93" s="10" t="s">
        <v>350</v>
      </c>
      <c r="E93" s="11">
        <v>0</v>
      </c>
      <c r="F93" s="11">
        <v>0</v>
      </c>
      <c r="G93" s="11">
        <f t="shared" si="0"/>
        <v>0</v>
      </c>
      <c r="H93" s="11">
        <v>0</v>
      </c>
      <c r="I93" s="11">
        <v>0</v>
      </c>
      <c r="J93" s="11">
        <f>G93-H93</f>
        <v>0</v>
      </c>
    </row>
    <row r="94" spans="1:10" ht="12.75" customHeight="1" x14ac:dyDescent="0.3">
      <c r="A94" s="35"/>
      <c r="B94" s="12"/>
      <c r="C94" s="58"/>
      <c r="D94" s="10" t="s">
        <v>351</v>
      </c>
      <c r="E94" s="11">
        <v>0</v>
      </c>
      <c r="F94" s="11">
        <v>0</v>
      </c>
      <c r="G94" s="11">
        <f t="shared" si="0"/>
        <v>0</v>
      </c>
      <c r="H94" s="11">
        <v>0</v>
      </c>
      <c r="I94" s="11">
        <v>0</v>
      </c>
      <c r="J94" s="11">
        <f t="shared" si="2"/>
        <v>0</v>
      </c>
    </row>
    <row r="95" spans="1:10" ht="12.75" customHeight="1" x14ac:dyDescent="0.3">
      <c r="A95" s="35"/>
      <c r="B95" s="12"/>
      <c r="C95" s="54" t="s">
        <v>94</v>
      </c>
      <c r="D95" s="80"/>
      <c r="E95" s="13">
        <f>E96</f>
        <v>0</v>
      </c>
      <c r="F95" s="13">
        <f t="shared" ref="F95:I95" si="17">F96</f>
        <v>0</v>
      </c>
      <c r="G95" s="13">
        <f t="shared" si="17"/>
        <v>0</v>
      </c>
      <c r="H95" s="13">
        <f t="shared" si="17"/>
        <v>0</v>
      </c>
      <c r="I95" s="13">
        <f t="shared" si="17"/>
        <v>0</v>
      </c>
      <c r="J95" s="13">
        <f t="shared" si="2"/>
        <v>0</v>
      </c>
    </row>
    <row r="96" spans="1:10" ht="12.75" customHeight="1" x14ac:dyDescent="0.3">
      <c r="A96" s="35"/>
      <c r="B96" s="12"/>
      <c r="C96" s="54"/>
      <c r="D96" s="10" t="s">
        <v>352</v>
      </c>
      <c r="E96" s="11">
        <v>0</v>
      </c>
      <c r="F96" s="11">
        <v>0</v>
      </c>
      <c r="G96" s="11">
        <f t="shared" ref="G96" si="18">E96+F96</f>
        <v>0</v>
      </c>
      <c r="H96" s="11">
        <v>0</v>
      </c>
      <c r="I96" s="11">
        <v>0</v>
      </c>
      <c r="J96" s="11">
        <f>G96-H96</f>
        <v>0</v>
      </c>
    </row>
    <row r="97" spans="1:11" ht="12.75" customHeight="1" x14ac:dyDescent="0.3">
      <c r="A97" s="35"/>
      <c r="B97" s="12"/>
      <c r="C97" s="54" t="s">
        <v>95</v>
      </c>
      <c r="D97" s="80"/>
      <c r="E97" s="13">
        <f>SUM(E98:E100)</f>
        <v>0</v>
      </c>
      <c r="F97" s="13">
        <f>SUM(F98:F100)</f>
        <v>0</v>
      </c>
      <c r="G97" s="13">
        <f t="shared" si="0"/>
        <v>0</v>
      </c>
      <c r="H97" s="13">
        <f>SUM(H98:H100)</f>
        <v>0</v>
      </c>
      <c r="I97" s="13">
        <f>SUM(I98:I100)</f>
        <v>0</v>
      </c>
      <c r="J97" s="13">
        <f t="shared" si="2"/>
        <v>0</v>
      </c>
    </row>
    <row r="98" spans="1:11" ht="27" customHeight="1" x14ac:dyDescent="0.3">
      <c r="A98" s="35"/>
      <c r="B98" s="12"/>
      <c r="C98" s="12"/>
      <c r="D98" s="10" t="s">
        <v>353</v>
      </c>
      <c r="E98" s="11">
        <v>0</v>
      </c>
      <c r="F98" s="11">
        <v>0</v>
      </c>
      <c r="G98" s="11">
        <f t="shared" si="0"/>
        <v>0</v>
      </c>
      <c r="H98" s="11">
        <v>0</v>
      </c>
      <c r="I98" s="11">
        <v>0</v>
      </c>
      <c r="J98" s="11">
        <f t="shared" ref="J98:J182" si="19">G98-H98</f>
        <v>0</v>
      </c>
    </row>
    <row r="99" spans="1:11" ht="12.75" customHeight="1" x14ac:dyDescent="0.3">
      <c r="A99" s="35"/>
      <c r="B99" s="12"/>
      <c r="C99" s="12"/>
      <c r="D99" s="10" t="s">
        <v>354</v>
      </c>
      <c r="E99" s="11">
        <v>0</v>
      </c>
      <c r="F99" s="11">
        <v>0</v>
      </c>
      <c r="G99" s="11">
        <f t="shared" si="0"/>
        <v>0</v>
      </c>
      <c r="H99" s="11">
        <v>0</v>
      </c>
      <c r="I99" s="11">
        <v>0</v>
      </c>
      <c r="J99" s="11">
        <f t="shared" si="19"/>
        <v>0</v>
      </c>
    </row>
    <row r="100" spans="1:11" ht="12.75" customHeight="1" x14ac:dyDescent="0.3">
      <c r="A100" s="35"/>
      <c r="B100" s="12"/>
      <c r="C100" s="12"/>
      <c r="D100" s="10" t="s">
        <v>228</v>
      </c>
      <c r="E100" s="11">
        <v>0</v>
      </c>
      <c r="F100" s="11">
        <v>0</v>
      </c>
      <c r="G100" s="11">
        <f t="shared" si="0"/>
        <v>0</v>
      </c>
      <c r="H100" s="11">
        <v>0</v>
      </c>
      <c r="I100" s="11">
        <v>0</v>
      </c>
      <c r="J100" s="11">
        <f t="shared" si="19"/>
        <v>0</v>
      </c>
    </row>
    <row r="101" spans="1:11" ht="12.75" customHeight="1" x14ac:dyDescent="0.3">
      <c r="A101" s="35"/>
      <c r="B101" s="46" t="s">
        <v>217</v>
      </c>
      <c r="C101" s="46"/>
      <c r="D101" s="47"/>
      <c r="E101" s="13">
        <f>+E102+E104+E107+E109</f>
        <v>0</v>
      </c>
      <c r="F101" s="13">
        <f>+F102+F104+F107+F109</f>
        <v>0</v>
      </c>
      <c r="G101" s="13">
        <f>E101+F101</f>
        <v>0</v>
      </c>
      <c r="H101" s="13">
        <f>+H102+H104+H107+H109</f>
        <v>0</v>
      </c>
      <c r="I101" s="13">
        <f>+I102+I104+I107+I109</f>
        <v>0</v>
      </c>
      <c r="J101" s="13">
        <f>G101-H101</f>
        <v>0</v>
      </c>
    </row>
    <row r="102" spans="1:11" ht="12.75" customHeight="1" x14ac:dyDescent="0.3">
      <c r="A102" s="35"/>
      <c r="B102" s="12"/>
      <c r="C102" s="54" t="s">
        <v>218</v>
      </c>
      <c r="D102" s="80"/>
      <c r="E102" s="13">
        <f>+E103</f>
        <v>0</v>
      </c>
      <c r="F102" s="13">
        <f>+F103</f>
        <v>0</v>
      </c>
      <c r="G102" s="13">
        <f>E102+F102</f>
        <v>0</v>
      </c>
      <c r="H102" s="13">
        <f t="shared" ref="H102:I102" si="20">+H103</f>
        <v>0</v>
      </c>
      <c r="I102" s="13">
        <f t="shared" si="20"/>
        <v>0</v>
      </c>
      <c r="J102" s="13">
        <f t="shared" si="19"/>
        <v>0</v>
      </c>
    </row>
    <row r="103" spans="1:11" ht="12.75" customHeight="1" x14ac:dyDescent="0.3">
      <c r="A103" s="35"/>
      <c r="B103" s="12"/>
      <c r="C103" s="12"/>
      <c r="D103" s="10" t="s">
        <v>229</v>
      </c>
      <c r="E103" s="11">
        <v>0</v>
      </c>
      <c r="F103" s="11">
        <v>0</v>
      </c>
      <c r="G103" s="11">
        <f t="shared" ref="G103:G110" si="21">E103+F103</f>
        <v>0</v>
      </c>
      <c r="H103" s="11">
        <v>0</v>
      </c>
      <c r="I103" s="11">
        <v>0</v>
      </c>
      <c r="J103" s="11">
        <f t="shared" si="19"/>
        <v>0</v>
      </c>
    </row>
    <row r="104" spans="1:11" ht="12.75" customHeight="1" x14ac:dyDescent="0.3">
      <c r="A104" s="35"/>
      <c r="B104" s="12"/>
      <c r="C104" s="54" t="s">
        <v>356</v>
      </c>
      <c r="D104" s="80"/>
      <c r="E104" s="13">
        <f>+E105+E106</f>
        <v>0</v>
      </c>
      <c r="F104" s="13">
        <f>+F105+F106</f>
        <v>0</v>
      </c>
      <c r="G104" s="13">
        <f t="shared" si="21"/>
        <v>0</v>
      </c>
      <c r="H104" s="13">
        <f>+H105+H106</f>
        <v>0</v>
      </c>
      <c r="I104" s="13">
        <f>+I105+I106</f>
        <v>0</v>
      </c>
      <c r="J104" s="13">
        <f t="shared" si="19"/>
        <v>0</v>
      </c>
    </row>
    <row r="105" spans="1:11" ht="24.75" customHeight="1" x14ac:dyDescent="0.3">
      <c r="A105" s="35"/>
      <c r="B105" s="12"/>
      <c r="C105" s="12"/>
      <c r="D105" s="10" t="s">
        <v>355</v>
      </c>
      <c r="E105" s="11">
        <v>0</v>
      </c>
      <c r="F105" s="11">
        <v>0</v>
      </c>
      <c r="G105" s="11">
        <f t="shared" si="21"/>
        <v>0</v>
      </c>
      <c r="H105" s="11">
        <v>0</v>
      </c>
      <c r="I105" s="11">
        <v>0</v>
      </c>
      <c r="J105" s="11">
        <f t="shared" si="19"/>
        <v>0</v>
      </c>
    </row>
    <row r="106" spans="1:11" ht="12.75" customHeight="1" x14ac:dyDescent="0.3">
      <c r="A106" s="35"/>
      <c r="B106" s="12"/>
      <c r="C106" s="12"/>
      <c r="D106" s="10" t="s">
        <v>276</v>
      </c>
      <c r="E106" s="11">
        <v>0</v>
      </c>
      <c r="F106" s="11">
        <v>0</v>
      </c>
      <c r="G106" s="11">
        <f t="shared" si="21"/>
        <v>0</v>
      </c>
      <c r="H106" s="11">
        <v>0</v>
      </c>
      <c r="I106" s="11">
        <v>0</v>
      </c>
      <c r="J106" s="11">
        <f t="shared" si="19"/>
        <v>0</v>
      </c>
    </row>
    <row r="107" spans="1:11" s="17" customFormat="1" ht="12.75" customHeight="1" x14ac:dyDescent="0.3">
      <c r="A107" s="36"/>
      <c r="B107" s="79"/>
      <c r="C107" s="104" t="s">
        <v>357</v>
      </c>
      <c r="D107" s="105"/>
      <c r="E107" s="13">
        <f>+E108</f>
        <v>0</v>
      </c>
      <c r="F107" s="13">
        <f>+F108</f>
        <v>0</v>
      </c>
      <c r="G107" s="13">
        <f t="shared" si="21"/>
        <v>0</v>
      </c>
      <c r="H107" s="13">
        <f>+H108</f>
        <v>0</v>
      </c>
      <c r="I107" s="13">
        <f>+I108</f>
        <v>0</v>
      </c>
      <c r="J107" s="13">
        <f t="shared" si="19"/>
        <v>0</v>
      </c>
      <c r="K107" s="84"/>
    </row>
    <row r="108" spans="1:11" ht="12.75" customHeight="1" x14ac:dyDescent="0.3">
      <c r="A108" s="35"/>
      <c r="B108" s="12"/>
      <c r="C108" s="12"/>
      <c r="D108" s="10" t="s">
        <v>358</v>
      </c>
      <c r="E108" s="11">
        <v>0</v>
      </c>
      <c r="F108" s="11">
        <v>0</v>
      </c>
      <c r="G108" s="11">
        <f t="shared" si="21"/>
        <v>0</v>
      </c>
      <c r="H108" s="11">
        <v>0</v>
      </c>
      <c r="I108" s="11">
        <v>0</v>
      </c>
      <c r="J108" s="11">
        <f t="shared" si="19"/>
        <v>0</v>
      </c>
    </row>
    <row r="109" spans="1:11" ht="12.75" customHeight="1" x14ac:dyDescent="0.3">
      <c r="A109" s="35"/>
      <c r="B109" s="12"/>
      <c r="C109" s="54" t="s">
        <v>263</v>
      </c>
      <c r="D109" s="80"/>
      <c r="E109" s="13">
        <f>+E110</f>
        <v>0</v>
      </c>
      <c r="F109" s="13">
        <f>+F110</f>
        <v>0</v>
      </c>
      <c r="G109" s="13">
        <f t="shared" si="21"/>
        <v>0</v>
      </c>
      <c r="H109" s="13">
        <f t="shared" ref="H109:I109" si="22">+H110</f>
        <v>0</v>
      </c>
      <c r="I109" s="13">
        <f t="shared" si="22"/>
        <v>0</v>
      </c>
      <c r="J109" s="13">
        <f t="shared" si="19"/>
        <v>0</v>
      </c>
    </row>
    <row r="110" spans="1:11" ht="12.75" customHeight="1" x14ac:dyDescent="0.3">
      <c r="A110" s="35"/>
      <c r="B110" s="12"/>
      <c r="C110" s="12"/>
      <c r="D110" s="10" t="s">
        <v>263</v>
      </c>
      <c r="E110" s="11">
        <v>0</v>
      </c>
      <c r="F110" s="11">
        <v>0</v>
      </c>
      <c r="G110" s="11">
        <f t="shared" si="21"/>
        <v>0</v>
      </c>
      <c r="H110" s="11">
        <v>0</v>
      </c>
      <c r="I110" s="11">
        <v>0</v>
      </c>
      <c r="J110" s="11">
        <f>G110-H110</f>
        <v>0</v>
      </c>
    </row>
    <row r="111" spans="1:11" ht="12.75" customHeight="1" x14ac:dyDescent="0.3">
      <c r="A111" s="35"/>
      <c r="B111" s="46" t="s">
        <v>16</v>
      </c>
      <c r="C111" s="46"/>
      <c r="D111" s="47"/>
      <c r="E111" s="13">
        <f>SUM(E112)</f>
        <v>960000</v>
      </c>
      <c r="F111" s="13">
        <f>SUM(F112)</f>
        <v>0</v>
      </c>
      <c r="G111" s="13">
        <f t="shared" si="0"/>
        <v>960000</v>
      </c>
      <c r="H111" s="13">
        <f t="shared" ref="H111:I111" si="23">SUM(H112)</f>
        <v>169946.91</v>
      </c>
      <c r="I111" s="13">
        <f t="shared" si="23"/>
        <v>169946.91</v>
      </c>
      <c r="J111" s="13">
        <f t="shared" si="19"/>
        <v>790053.09</v>
      </c>
    </row>
    <row r="112" spans="1:11" ht="12.75" customHeight="1" x14ac:dyDescent="0.3">
      <c r="A112" s="35"/>
      <c r="B112" s="12"/>
      <c r="C112" s="54" t="s">
        <v>96</v>
      </c>
      <c r="D112" s="80"/>
      <c r="E112" s="13">
        <f>SUM(E113:E114)</f>
        <v>960000</v>
      </c>
      <c r="F112" s="13">
        <f>SUM(F113:F114)</f>
        <v>0</v>
      </c>
      <c r="G112" s="13">
        <f t="shared" si="0"/>
        <v>960000</v>
      </c>
      <c r="H112" s="13">
        <f>SUM(H113:H114)</f>
        <v>169946.91</v>
      </c>
      <c r="I112" s="13">
        <f>SUM(I113:I114)</f>
        <v>169946.91</v>
      </c>
      <c r="J112" s="13">
        <f t="shared" si="19"/>
        <v>790053.09</v>
      </c>
    </row>
    <row r="113" spans="1:10" ht="12.75" customHeight="1" x14ac:dyDescent="0.3">
      <c r="A113" s="35"/>
      <c r="B113" s="12"/>
      <c r="C113" s="12"/>
      <c r="D113" s="10" t="s">
        <v>359</v>
      </c>
      <c r="E113" s="90">
        <v>960000</v>
      </c>
      <c r="F113" s="90">
        <v>0</v>
      </c>
      <c r="G113" s="90">
        <f>E113+F113</f>
        <v>960000</v>
      </c>
      <c r="H113" s="90">
        <v>169946.91</v>
      </c>
      <c r="I113" s="90">
        <v>169946.91</v>
      </c>
      <c r="J113" s="90">
        <f t="shared" si="19"/>
        <v>790053.09</v>
      </c>
    </row>
    <row r="114" spans="1:10" ht="12.75" customHeight="1" x14ac:dyDescent="0.3">
      <c r="A114" s="35"/>
      <c r="B114" s="12"/>
      <c r="C114" s="12"/>
      <c r="D114" s="10" t="s">
        <v>230</v>
      </c>
      <c r="E114" s="11">
        <v>0</v>
      </c>
      <c r="F114" s="11">
        <v>0</v>
      </c>
      <c r="G114" s="11">
        <f t="shared" si="0"/>
        <v>0</v>
      </c>
      <c r="H114" s="11">
        <v>0</v>
      </c>
      <c r="I114" s="11">
        <v>0</v>
      </c>
      <c r="J114" s="11">
        <f t="shared" si="19"/>
        <v>0</v>
      </c>
    </row>
    <row r="115" spans="1:10" ht="12.75" customHeight="1" x14ac:dyDescent="0.3">
      <c r="A115" s="35"/>
      <c r="B115" s="46" t="s">
        <v>17</v>
      </c>
      <c r="C115" s="46"/>
      <c r="D115" s="47"/>
      <c r="E115" s="13">
        <f>+E116+E120+E123+E124+E125</f>
        <v>563450</v>
      </c>
      <c r="F115" s="13">
        <f>+F116+F120+F123+F124+F125</f>
        <v>0</v>
      </c>
      <c r="G115" s="13">
        <f t="shared" si="0"/>
        <v>563450</v>
      </c>
      <c r="H115" s="13">
        <f>+H116+H120+H123+H124+H125</f>
        <v>0</v>
      </c>
      <c r="I115" s="13">
        <f>+I116+I120+I123+I124+I125</f>
        <v>0</v>
      </c>
      <c r="J115" s="13">
        <f t="shared" si="19"/>
        <v>563450</v>
      </c>
    </row>
    <row r="116" spans="1:10" ht="12.75" customHeight="1" x14ac:dyDescent="0.3">
      <c r="A116" s="35"/>
      <c r="B116" s="12"/>
      <c r="C116" s="54" t="s">
        <v>97</v>
      </c>
      <c r="D116" s="80"/>
      <c r="E116" s="13">
        <f>+E117+E118+E119</f>
        <v>358150</v>
      </c>
      <c r="F116" s="13">
        <f t="shared" ref="F116:I116" si="24">+F117+F118+F119</f>
        <v>0</v>
      </c>
      <c r="G116" s="13">
        <f t="shared" si="24"/>
        <v>358150</v>
      </c>
      <c r="H116" s="13">
        <f t="shared" si="24"/>
        <v>0</v>
      </c>
      <c r="I116" s="13">
        <f t="shared" si="24"/>
        <v>0</v>
      </c>
      <c r="J116" s="13">
        <f>G116-H116</f>
        <v>358150</v>
      </c>
    </row>
    <row r="117" spans="1:10" ht="12.75" customHeight="1" x14ac:dyDescent="0.3">
      <c r="A117" s="35"/>
      <c r="B117" s="12"/>
      <c r="C117" s="12"/>
      <c r="D117" s="10" t="s">
        <v>358</v>
      </c>
      <c r="E117" s="11">
        <v>0</v>
      </c>
      <c r="F117" s="11">
        <v>0</v>
      </c>
      <c r="G117" s="11">
        <f t="shared" si="0"/>
        <v>0</v>
      </c>
      <c r="H117" s="11">
        <v>0</v>
      </c>
      <c r="I117" s="11">
        <v>0</v>
      </c>
      <c r="J117" s="11">
        <f t="shared" si="19"/>
        <v>0</v>
      </c>
    </row>
    <row r="118" spans="1:10" ht="23.25" customHeight="1" x14ac:dyDescent="0.3">
      <c r="A118" s="35"/>
      <c r="B118" s="12"/>
      <c r="C118" s="12"/>
      <c r="D118" s="10" t="s">
        <v>360</v>
      </c>
      <c r="E118" s="11">
        <v>0</v>
      </c>
      <c r="F118" s="11">
        <v>0</v>
      </c>
      <c r="G118" s="11">
        <f t="shared" si="0"/>
        <v>0</v>
      </c>
      <c r="H118" s="11">
        <v>0</v>
      </c>
      <c r="I118" s="11">
        <v>0</v>
      </c>
      <c r="J118" s="11">
        <f t="shared" si="19"/>
        <v>0</v>
      </c>
    </row>
    <row r="119" spans="1:10" ht="12.75" customHeight="1" x14ac:dyDescent="0.3">
      <c r="A119" s="35"/>
      <c r="B119" s="12"/>
      <c r="C119" s="12"/>
      <c r="D119" s="10" t="s">
        <v>361</v>
      </c>
      <c r="E119" s="90">
        <v>358150</v>
      </c>
      <c r="F119" s="90">
        <v>0</v>
      </c>
      <c r="G119" s="90">
        <f t="shared" si="0"/>
        <v>358150</v>
      </c>
      <c r="H119" s="90">
        <v>0</v>
      </c>
      <c r="I119" s="90">
        <v>0</v>
      </c>
      <c r="J119" s="90">
        <f t="shared" si="19"/>
        <v>358150</v>
      </c>
    </row>
    <row r="120" spans="1:10" ht="12.75" customHeight="1" x14ac:dyDescent="0.3">
      <c r="A120" s="35"/>
      <c r="B120" s="12"/>
      <c r="C120" s="54" t="s">
        <v>98</v>
      </c>
      <c r="D120" s="80"/>
      <c r="E120" s="13">
        <f>+E121+E122</f>
        <v>205300</v>
      </c>
      <c r="F120" s="13">
        <f t="shared" ref="F120:I120" si="25">+F121+F122</f>
        <v>0</v>
      </c>
      <c r="G120" s="13">
        <f>+G121+G122</f>
        <v>205300</v>
      </c>
      <c r="H120" s="13">
        <f t="shared" si="25"/>
        <v>0</v>
      </c>
      <c r="I120" s="13">
        <f t="shared" si="25"/>
        <v>0</v>
      </c>
      <c r="J120" s="13">
        <f>G120-H120</f>
        <v>205300</v>
      </c>
    </row>
    <row r="121" spans="1:10" ht="21.75" customHeight="1" x14ac:dyDescent="0.3">
      <c r="A121" s="35"/>
      <c r="B121" s="12"/>
      <c r="C121" s="58"/>
      <c r="D121" s="10" t="s">
        <v>362</v>
      </c>
      <c r="E121" s="90">
        <v>205300</v>
      </c>
      <c r="F121" s="90">
        <v>0</v>
      </c>
      <c r="G121" s="90">
        <f t="shared" si="0"/>
        <v>205300</v>
      </c>
      <c r="H121" s="90">
        <v>0</v>
      </c>
      <c r="I121" s="90">
        <v>0</v>
      </c>
      <c r="J121" s="90">
        <f t="shared" si="19"/>
        <v>205300</v>
      </c>
    </row>
    <row r="122" spans="1:10" ht="12.75" customHeight="1" x14ac:dyDescent="0.3">
      <c r="A122" s="35"/>
      <c r="B122" s="12"/>
      <c r="C122" s="58"/>
      <c r="D122" s="10" t="s">
        <v>363</v>
      </c>
      <c r="E122" s="11">
        <v>0</v>
      </c>
      <c r="F122" s="11">
        <v>0</v>
      </c>
      <c r="G122" s="11">
        <f t="shared" si="0"/>
        <v>0</v>
      </c>
      <c r="H122" s="11">
        <v>0</v>
      </c>
      <c r="I122" s="11">
        <v>0</v>
      </c>
      <c r="J122" s="11">
        <f t="shared" si="19"/>
        <v>0</v>
      </c>
    </row>
    <row r="123" spans="1:10" ht="12.75" customHeight="1" x14ac:dyDescent="0.3">
      <c r="A123" s="35"/>
      <c r="B123" s="12"/>
      <c r="C123" s="54" t="s">
        <v>99</v>
      </c>
      <c r="D123" s="80"/>
      <c r="E123" s="13">
        <v>0</v>
      </c>
      <c r="F123" s="13">
        <v>0</v>
      </c>
      <c r="G123" s="13">
        <f t="shared" si="0"/>
        <v>0</v>
      </c>
      <c r="H123" s="13">
        <v>0</v>
      </c>
      <c r="I123" s="13">
        <v>0</v>
      </c>
      <c r="J123" s="13">
        <f t="shared" si="19"/>
        <v>0</v>
      </c>
    </row>
    <row r="124" spans="1:10" ht="12.75" customHeight="1" x14ac:dyDescent="0.3">
      <c r="A124" s="35"/>
      <c r="B124" s="12"/>
      <c r="C124" s="54" t="s">
        <v>100</v>
      </c>
      <c r="D124" s="80"/>
      <c r="E124" s="13">
        <v>0</v>
      </c>
      <c r="F124" s="13">
        <v>0</v>
      </c>
      <c r="G124" s="13">
        <f t="shared" si="0"/>
        <v>0</v>
      </c>
      <c r="H124" s="13">
        <v>0</v>
      </c>
      <c r="I124" s="13">
        <v>0</v>
      </c>
      <c r="J124" s="13">
        <f t="shared" si="19"/>
        <v>0</v>
      </c>
    </row>
    <row r="125" spans="1:10" ht="12.75" customHeight="1" x14ac:dyDescent="0.3">
      <c r="A125" s="35"/>
      <c r="B125" s="12"/>
      <c r="C125" s="54" t="s">
        <v>101</v>
      </c>
      <c r="D125" s="80"/>
      <c r="E125" s="13">
        <f>+E126</f>
        <v>0</v>
      </c>
      <c r="F125" s="13">
        <f>+F126</f>
        <v>0</v>
      </c>
      <c r="G125" s="13">
        <f t="shared" si="0"/>
        <v>0</v>
      </c>
      <c r="H125" s="13">
        <f>+H126</f>
        <v>0</v>
      </c>
      <c r="I125" s="13">
        <f>+I126</f>
        <v>0</v>
      </c>
      <c r="J125" s="13">
        <f t="shared" si="19"/>
        <v>0</v>
      </c>
    </row>
    <row r="126" spans="1:10" ht="26.25" customHeight="1" x14ac:dyDescent="0.3">
      <c r="A126" s="35"/>
      <c r="B126" s="12"/>
      <c r="C126" s="58"/>
      <c r="D126" s="10" t="s">
        <v>308</v>
      </c>
      <c r="E126" s="11">
        <v>0</v>
      </c>
      <c r="F126" s="11">
        <v>0</v>
      </c>
      <c r="G126" s="11">
        <f t="shared" si="0"/>
        <v>0</v>
      </c>
      <c r="H126" s="11">
        <v>0</v>
      </c>
      <c r="I126" s="11">
        <v>0</v>
      </c>
      <c r="J126" s="11">
        <f t="shared" si="19"/>
        <v>0</v>
      </c>
    </row>
    <row r="127" spans="1:10" ht="12.75" customHeight="1" x14ac:dyDescent="0.3">
      <c r="A127" s="35"/>
      <c r="B127" s="46" t="s">
        <v>18</v>
      </c>
      <c r="C127" s="46"/>
      <c r="D127" s="47"/>
      <c r="E127" s="13">
        <f>E128+E131</f>
        <v>1534043.7</v>
      </c>
      <c r="F127" s="13">
        <f>F128+F131</f>
        <v>0</v>
      </c>
      <c r="G127" s="13">
        <f t="shared" si="0"/>
        <v>1534043.7</v>
      </c>
      <c r="H127" s="13">
        <f>H128+H131</f>
        <v>0</v>
      </c>
      <c r="I127" s="13">
        <f>I128+I131</f>
        <v>0</v>
      </c>
      <c r="J127" s="13">
        <f t="shared" si="19"/>
        <v>1534043.7</v>
      </c>
    </row>
    <row r="128" spans="1:10" ht="12.75" customHeight="1" x14ac:dyDescent="0.3">
      <c r="A128" s="35"/>
      <c r="B128" s="12"/>
      <c r="C128" s="54" t="s">
        <v>102</v>
      </c>
      <c r="D128" s="80"/>
      <c r="E128" s="13">
        <f>+E129+E130</f>
        <v>43581.9</v>
      </c>
      <c r="F128" s="13">
        <f t="shared" ref="F128:I128" si="26">+F129+F130</f>
        <v>0</v>
      </c>
      <c r="G128" s="13">
        <f t="shared" si="26"/>
        <v>43581.9</v>
      </c>
      <c r="H128" s="13">
        <f t="shared" si="26"/>
        <v>0</v>
      </c>
      <c r="I128" s="13">
        <f t="shared" si="26"/>
        <v>0</v>
      </c>
      <c r="J128" s="13">
        <f t="shared" si="19"/>
        <v>43581.9</v>
      </c>
    </row>
    <row r="129" spans="1:10" x14ac:dyDescent="0.3">
      <c r="A129" s="35"/>
      <c r="B129" s="12"/>
      <c r="C129" s="12"/>
      <c r="D129" s="10" t="s">
        <v>364</v>
      </c>
      <c r="E129" s="90">
        <v>43581.9</v>
      </c>
      <c r="F129" s="90">
        <v>0</v>
      </c>
      <c r="G129" s="90">
        <f t="shared" ref="G129:G130" si="27">E129+F129</f>
        <v>43581.9</v>
      </c>
      <c r="H129" s="90">
        <v>0</v>
      </c>
      <c r="I129" s="90">
        <v>0</v>
      </c>
      <c r="J129" s="90">
        <f t="shared" si="19"/>
        <v>43581.9</v>
      </c>
    </row>
    <row r="130" spans="1:10" x14ac:dyDescent="0.3">
      <c r="A130" s="35"/>
      <c r="B130" s="12"/>
      <c r="C130" s="40"/>
      <c r="D130" s="24" t="s">
        <v>289</v>
      </c>
      <c r="E130" s="11">
        <v>0</v>
      </c>
      <c r="F130" s="11">
        <v>0</v>
      </c>
      <c r="G130" s="11">
        <f t="shared" si="27"/>
        <v>0</v>
      </c>
      <c r="H130" s="11">
        <v>0</v>
      </c>
      <c r="I130" s="11">
        <v>0</v>
      </c>
      <c r="J130" s="11">
        <f t="shared" si="19"/>
        <v>0</v>
      </c>
    </row>
    <row r="131" spans="1:10" ht="12.75" customHeight="1" x14ac:dyDescent="0.3">
      <c r="A131" s="35"/>
      <c r="B131" s="12"/>
      <c r="C131" s="54" t="s">
        <v>103</v>
      </c>
      <c r="D131" s="80"/>
      <c r="E131" s="13">
        <f>+E132</f>
        <v>1490461.8</v>
      </c>
      <c r="F131" s="13">
        <f>+F132</f>
        <v>0</v>
      </c>
      <c r="G131" s="13">
        <f t="shared" ref="G131:H131" si="28">+G132</f>
        <v>1490461.8</v>
      </c>
      <c r="H131" s="13">
        <f t="shared" si="28"/>
        <v>0</v>
      </c>
      <c r="I131" s="13">
        <f>+I132</f>
        <v>0</v>
      </c>
      <c r="J131" s="13">
        <f t="shared" si="19"/>
        <v>1490461.8</v>
      </c>
    </row>
    <row r="132" spans="1:10" ht="18.75" customHeight="1" x14ac:dyDescent="0.3">
      <c r="A132" s="35"/>
      <c r="B132" s="12"/>
      <c r="C132" s="54"/>
      <c r="D132" s="24" t="s">
        <v>365</v>
      </c>
      <c r="E132" s="90">
        <v>1490461.8</v>
      </c>
      <c r="F132" s="90">
        <v>0</v>
      </c>
      <c r="G132" s="90">
        <f t="shared" si="0"/>
        <v>1490461.8</v>
      </c>
      <c r="H132" s="90">
        <v>0</v>
      </c>
      <c r="I132" s="90">
        <v>0</v>
      </c>
      <c r="J132" s="90">
        <f t="shared" si="19"/>
        <v>1490461.8</v>
      </c>
    </row>
    <row r="133" spans="1:10" ht="12.75" customHeight="1" x14ac:dyDescent="0.3">
      <c r="A133" s="35"/>
      <c r="B133" s="46" t="s">
        <v>19</v>
      </c>
      <c r="C133" s="46"/>
      <c r="D133" s="47"/>
      <c r="E133" s="13">
        <f>+E134+E138+E140+E142+E144+E148+E150+E152</f>
        <v>300000</v>
      </c>
      <c r="F133" s="13">
        <f>+F134+F138+F140+F142+F144+F148+F150+F152</f>
        <v>0</v>
      </c>
      <c r="G133" s="13">
        <f t="shared" si="0"/>
        <v>300000</v>
      </c>
      <c r="H133" s="13">
        <f>+H134+H138+H140+H142+H144+H148+H150+H152</f>
        <v>0</v>
      </c>
      <c r="I133" s="13">
        <f>+I134+I138+I140+I142+I144+I148+I150+I152</f>
        <v>0</v>
      </c>
      <c r="J133" s="13">
        <f t="shared" si="19"/>
        <v>300000</v>
      </c>
    </row>
    <row r="134" spans="1:10" ht="12.75" customHeight="1" x14ac:dyDescent="0.3">
      <c r="A134" s="35"/>
      <c r="B134" s="12"/>
      <c r="C134" s="54" t="s">
        <v>104</v>
      </c>
      <c r="D134" s="80"/>
      <c r="E134" s="13">
        <f>+E135+E136+E137</f>
        <v>0</v>
      </c>
      <c r="F134" s="13">
        <f t="shared" ref="F134:I134" si="29">+F135+F136+F137</f>
        <v>0</v>
      </c>
      <c r="G134" s="13">
        <f t="shared" si="29"/>
        <v>0</v>
      </c>
      <c r="H134" s="13">
        <f t="shared" si="29"/>
        <v>0</v>
      </c>
      <c r="I134" s="13">
        <f t="shared" si="29"/>
        <v>0</v>
      </c>
      <c r="J134" s="13">
        <f t="shared" si="19"/>
        <v>0</v>
      </c>
    </row>
    <row r="135" spans="1:10" ht="12.75" customHeight="1" x14ac:dyDescent="0.3">
      <c r="A135" s="35"/>
      <c r="B135" s="12"/>
      <c r="C135" s="12"/>
      <c r="D135" s="10" t="s">
        <v>366</v>
      </c>
      <c r="E135" s="11">
        <v>0</v>
      </c>
      <c r="F135" s="11">
        <v>0</v>
      </c>
      <c r="G135" s="11">
        <f>E135+F135</f>
        <v>0</v>
      </c>
      <c r="H135" s="11">
        <v>0</v>
      </c>
      <c r="I135" s="11">
        <v>0</v>
      </c>
      <c r="J135" s="11">
        <f t="shared" si="19"/>
        <v>0</v>
      </c>
    </row>
    <row r="136" spans="1:10" ht="21.75" customHeight="1" x14ac:dyDescent="0.3">
      <c r="A136" s="35"/>
      <c r="B136" s="12"/>
      <c r="C136" s="12"/>
      <c r="D136" s="10" t="s">
        <v>367</v>
      </c>
      <c r="E136" s="11">
        <v>0</v>
      </c>
      <c r="F136" s="11">
        <v>0</v>
      </c>
      <c r="G136" s="11">
        <f t="shared" ref="G136:G137" si="30">E136+F136</f>
        <v>0</v>
      </c>
      <c r="H136" s="11">
        <v>0</v>
      </c>
      <c r="I136" s="11">
        <v>0</v>
      </c>
      <c r="J136" s="11">
        <f t="shared" si="19"/>
        <v>0</v>
      </c>
    </row>
    <row r="137" spans="1:10" ht="12.75" customHeight="1" x14ac:dyDescent="0.3">
      <c r="A137" s="35"/>
      <c r="B137" s="12"/>
      <c r="C137" s="12"/>
      <c r="D137" s="10" t="s">
        <v>368</v>
      </c>
      <c r="E137" s="11">
        <v>0</v>
      </c>
      <c r="F137" s="11">
        <v>0</v>
      </c>
      <c r="G137" s="11">
        <f t="shared" si="30"/>
        <v>0</v>
      </c>
      <c r="H137" s="11">
        <v>0</v>
      </c>
      <c r="I137" s="11">
        <v>0</v>
      </c>
      <c r="J137" s="11">
        <f t="shared" si="19"/>
        <v>0</v>
      </c>
    </row>
    <row r="138" spans="1:10" ht="12.75" customHeight="1" x14ac:dyDescent="0.3">
      <c r="A138" s="35"/>
      <c r="B138" s="12"/>
      <c r="C138" s="54" t="s">
        <v>105</v>
      </c>
      <c r="D138" s="80"/>
      <c r="E138" s="13">
        <f>+E139</f>
        <v>0</v>
      </c>
      <c r="F138" s="13">
        <f>+F139</f>
        <v>0</v>
      </c>
      <c r="G138" s="13">
        <f>+G139</f>
        <v>0</v>
      </c>
      <c r="H138" s="13">
        <f>+H139</f>
        <v>0</v>
      </c>
      <c r="I138" s="13">
        <f>+I139</f>
        <v>0</v>
      </c>
      <c r="J138" s="13">
        <f t="shared" si="19"/>
        <v>0</v>
      </c>
    </row>
    <row r="139" spans="1:10" ht="12.75" customHeight="1" x14ac:dyDescent="0.3">
      <c r="A139" s="35"/>
      <c r="B139" s="12"/>
      <c r="C139" s="54"/>
      <c r="D139" s="10" t="s">
        <v>369</v>
      </c>
      <c r="E139" s="11">
        <v>0</v>
      </c>
      <c r="F139" s="11">
        <v>0</v>
      </c>
      <c r="G139" s="11">
        <f t="shared" si="0"/>
        <v>0</v>
      </c>
      <c r="H139" s="11">
        <v>0</v>
      </c>
      <c r="I139" s="11">
        <v>0</v>
      </c>
      <c r="J139" s="11">
        <f t="shared" si="19"/>
        <v>0</v>
      </c>
    </row>
    <row r="140" spans="1:10" ht="12.75" customHeight="1" x14ac:dyDescent="0.3">
      <c r="A140" s="35"/>
      <c r="B140" s="12"/>
      <c r="C140" s="54" t="s">
        <v>106</v>
      </c>
      <c r="D140" s="80"/>
      <c r="E140" s="13">
        <f>+E141</f>
        <v>0</v>
      </c>
      <c r="F140" s="13">
        <f>+F141</f>
        <v>0</v>
      </c>
      <c r="G140" s="13">
        <f t="shared" si="0"/>
        <v>0</v>
      </c>
      <c r="H140" s="13">
        <f>+H141</f>
        <v>0</v>
      </c>
      <c r="I140" s="13">
        <f>+I141</f>
        <v>0</v>
      </c>
      <c r="J140" s="13">
        <f t="shared" si="19"/>
        <v>0</v>
      </c>
    </row>
    <row r="141" spans="1:10" ht="12.75" customHeight="1" x14ac:dyDescent="0.3">
      <c r="A141" s="35"/>
      <c r="B141" s="12"/>
      <c r="C141" s="58"/>
      <c r="D141" s="58" t="s">
        <v>106</v>
      </c>
      <c r="E141" s="11"/>
      <c r="F141" s="11"/>
      <c r="G141" s="11">
        <f t="shared" si="0"/>
        <v>0</v>
      </c>
      <c r="H141" s="11"/>
      <c r="I141" s="11"/>
      <c r="J141" s="11">
        <f t="shared" si="19"/>
        <v>0</v>
      </c>
    </row>
    <row r="142" spans="1:10" ht="12.75" customHeight="1" x14ac:dyDescent="0.3">
      <c r="A142" s="35"/>
      <c r="B142" s="12"/>
      <c r="C142" s="54" t="s">
        <v>107</v>
      </c>
      <c r="D142" s="80"/>
      <c r="E142" s="13">
        <f>+E143</f>
        <v>0</v>
      </c>
      <c r="F142" s="13">
        <f t="shared" ref="F142:I142" si="31">+F143</f>
        <v>0</v>
      </c>
      <c r="G142" s="13">
        <f t="shared" si="31"/>
        <v>0</v>
      </c>
      <c r="H142" s="13">
        <f t="shared" si="31"/>
        <v>0</v>
      </c>
      <c r="I142" s="13">
        <f t="shared" si="31"/>
        <v>0</v>
      </c>
      <c r="J142" s="13">
        <f>G142-H142</f>
        <v>0</v>
      </c>
    </row>
    <row r="143" spans="1:10" ht="19.5" customHeight="1" x14ac:dyDescent="0.3">
      <c r="A143" s="35"/>
      <c r="B143" s="12"/>
      <c r="C143" s="54"/>
      <c r="D143" s="58" t="s">
        <v>370</v>
      </c>
      <c r="E143" s="11">
        <v>0</v>
      </c>
      <c r="F143" s="11">
        <v>0</v>
      </c>
      <c r="G143" s="11">
        <f t="shared" ref="G143" si="32">E143+F143</f>
        <v>0</v>
      </c>
      <c r="H143" s="11">
        <v>0</v>
      </c>
      <c r="I143" s="11">
        <v>0</v>
      </c>
      <c r="J143" s="11">
        <f t="shared" ref="J143" si="33">G143-H143</f>
        <v>0</v>
      </c>
    </row>
    <row r="144" spans="1:10" ht="12.75" customHeight="1" x14ac:dyDescent="0.3">
      <c r="A144" s="35"/>
      <c r="B144" s="12"/>
      <c r="C144" s="54" t="s">
        <v>108</v>
      </c>
      <c r="D144" s="80"/>
      <c r="E144" s="13">
        <f>+E145+E147+E146</f>
        <v>300000</v>
      </c>
      <c r="F144" s="13">
        <f t="shared" ref="F144:I144" si="34">+F145+F147+F146</f>
        <v>0</v>
      </c>
      <c r="G144" s="13">
        <f t="shared" si="34"/>
        <v>300000</v>
      </c>
      <c r="H144" s="13">
        <f t="shared" si="34"/>
        <v>0</v>
      </c>
      <c r="I144" s="13">
        <f t="shared" si="34"/>
        <v>0</v>
      </c>
      <c r="J144" s="13">
        <f t="shared" si="19"/>
        <v>300000</v>
      </c>
    </row>
    <row r="145" spans="1:10" ht="21.75" customHeight="1" x14ac:dyDescent="0.3">
      <c r="A145" s="35"/>
      <c r="B145" s="12"/>
      <c r="C145" s="12"/>
      <c r="D145" s="10" t="s">
        <v>371</v>
      </c>
      <c r="E145" s="90">
        <v>300000</v>
      </c>
      <c r="F145" s="90">
        <v>0</v>
      </c>
      <c r="G145" s="90">
        <f t="shared" ref="G145:G224" si="35">E145+F145</f>
        <v>300000</v>
      </c>
      <c r="H145" s="90">
        <v>0</v>
      </c>
      <c r="I145" s="90">
        <v>0</v>
      </c>
      <c r="J145" s="90">
        <f t="shared" si="19"/>
        <v>300000</v>
      </c>
    </row>
    <row r="146" spans="1:10" ht="21.75" customHeight="1" x14ac:dyDescent="0.3">
      <c r="A146" s="35"/>
      <c r="B146" s="12"/>
      <c r="C146" s="12"/>
      <c r="D146" s="10" t="s">
        <v>372</v>
      </c>
      <c r="E146" s="11">
        <v>0</v>
      </c>
      <c r="F146" s="11">
        <v>0</v>
      </c>
      <c r="G146" s="11">
        <f t="shared" si="35"/>
        <v>0</v>
      </c>
      <c r="H146" s="11">
        <v>0</v>
      </c>
      <c r="I146" s="11">
        <v>0</v>
      </c>
      <c r="J146" s="11">
        <f t="shared" si="19"/>
        <v>0</v>
      </c>
    </row>
    <row r="147" spans="1:10" ht="12.75" customHeight="1" x14ac:dyDescent="0.3">
      <c r="A147" s="35"/>
      <c r="B147" s="12"/>
      <c r="C147" s="12"/>
      <c r="D147" s="10" t="s">
        <v>373</v>
      </c>
      <c r="E147" s="11">
        <v>0</v>
      </c>
      <c r="F147" s="11">
        <v>0</v>
      </c>
      <c r="G147" s="11">
        <f t="shared" si="35"/>
        <v>0</v>
      </c>
      <c r="H147" s="11">
        <v>0</v>
      </c>
      <c r="I147" s="11">
        <v>0</v>
      </c>
      <c r="J147" s="11">
        <f t="shared" si="19"/>
        <v>0</v>
      </c>
    </row>
    <row r="148" spans="1:10" ht="12.75" customHeight="1" x14ac:dyDescent="0.3">
      <c r="A148" s="35"/>
      <c r="B148" s="12"/>
      <c r="C148" s="54" t="s">
        <v>303</v>
      </c>
      <c r="D148" s="80"/>
      <c r="E148" s="13">
        <f>SUM(E149)</f>
        <v>0</v>
      </c>
      <c r="F148" s="13">
        <f>SUM(F149)</f>
        <v>0</v>
      </c>
      <c r="G148" s="13">
        <f t="shared" si="35"/>
        <v>0</v>
      </c>
      <c r="H148" s="13">
        <f t="shared" ref="H148:I150" si="36">SUM(H149)</f>
        <v>0</v>
      </c>
      <c r="I148" s="13">
        <f t="shared" si="36"/>
        <v>0</v>
      </c>
      <c r="J148" s="13">
        <f t="shared" si="19"/>
        <v>0</v>
      </c>
    </row>
    <row r="149" spans="1:10" ht="24" x14ac:dyDescent="0.3">
      <c r="A149" s="35"/>
      <c r="B149" s="12"/>
      <c r="C149" s="12"/>
      <c r="D149" s="10" t="s">
        <v>264</v>
      </c>
      <c r="E149" s="11">
        <v>0</v>
      </c>
      <c r="F149" s="11">
        <v>0</v>
      </c>
      <c r="G149" s="11">
        <f t="shared" si="35"/>
        <v>0</v>
      </c>
      <c r="H149" s="11">
        <v>0</v>
      </c>
      <c r="I149" s="11">
        <v>0</v>
      </c>
      <c r="J149" s="11">
        <f t="shared" si="19"/>
        <v>0</v>
      </c>
    </row>
    <row r="150" spans="1:10" ht="12.75" customHeight="1" x14ac:dyDescent="0.3">
      <c r="A150" s="35"/>
      <c r="B150" s="12"/>
      <c r="C150" s="54" t="s">
        <v>109</v>
      </c>
      <c r="D150" s="80"/>
      <c r="E150" s="13">
        <f>SUM(E151)</f>
        <v>0</v>
      </c>
      <c r="F150" s="13">
        <f>SUM(F151)</f>
        <v>0</v>
      </c>
      <c r="G150" s="13">
        <f t="shared" si="35"/>
        <v>0</v>
      </c>
      <c r="H150" s="13">
        <f t="shared" si="36"/>
        <v>0</v>
      </c>
      <c r="I150" s="13">
        <f t="shared" si="36"/>
        <v>0</v>
      </c>
      <c r="J150" s="13">
        <f t="shared" si="19"/>
        <v>0</v>
      </c>
    </row>
    <row r="151" spans="1:10" ht="12.75" customHeight="1" x14ac:dyDescent="0.3">
      <c r="A151" s="35"/>
      <c r="B151" s="12"/>
      <c r="C151" s="12"/>
      <c r="D151" s="10" t="s">
        <v>109</v>
      </c>
      <c r="E151" s="11">
        <v>0</v>
      </c>
      <c r="F151" s="11">
        <v>0</v>
      </c>
      <c r="G151" s="11">
        <f t="shared" si="35"/>
        <v>0</v>
      </c>
      <c r="H151" s="11">
        <v>0</v>
      </c>
      <c r="I151" s="11">
        <v>0</v>
      </c>
      <c r="J151" s="11">
        <f t="shared" si="19"/>
        <v>0</v>
      </c>
    </row>
    <row r="152" spans="1:10" ht="12.75" customHeight="1" x14ac:dyDescent="0.3">
      <c r="A152" s="35"/>
      <c r="B152" s="12"/>
      <c r="C152" s="54" t="s">
        <v>110</v>
      </c>
      <c r="D152" s="80"/>
      <c r="E152" s="13">
        <v>0</v>
      </c>
      <c r="F152" s="13">
        <v>0</v>
      </c>
      <c r="G152" s="13">
        <f t="shared" si="35"/>
        <v>0</v>
      </c>
      <c r="H152" s="13">
        <v>0</v>
      </c>
      <c r="I152" s="13">
        <v>0</v>
      </c>
      <c r="J152" s="13">
        <f t="shared" si="19"/>
        <v>0</v>
      </c>
    </row>
    <row r="153" spans="1:10" ht="12.75" customHeight="1" x14ac:dyDescent="0.3">
      <c r="A153" s="45" t="s">
        <v>20</v>
      </c>
      <c r="B153" s="20"/>
      <c r="C153" s="20"/>
      <c r="D153" s="21"/>
      <c r="E153" s="13">
        <f>SUM(E154+E171++E206+E216+E234+E243+E252+E259+E184)</f>
        <v>1392364</v>
      </c>
      <c r="F153" s="13">
        <f>SUM(F154+F171++F206+F216+F234+F243+F252+F259+F184)</f>
        <v>0</v>
      </c>
      <c r="G153" s="13">
        <f t="shared" ref="G153:I153" si="37">SUM(G154+G171++G206+G216+G234+G243+G252+G259+G184)</f>
        <v>1392364</v>
      </c>
      <c r="H153" s="13">
        <f t="shared" si="37"/>
        <v>505371</v>
      </c>
      <c r="I153" s="13">
        <f t="shared" si="37"/>
        <v>505371</v>
      </c>
      <c r="J153" s="13">
        <f t="shared" ref="J153" si="38">SUM(J154+J171++J206+J216+J234+J243+J252+J259)</f>
        <v>586993</v>
      </c>
    </row>
    <row r="154" spans="1:10" ht="12.75" customHeight="1" x14ac:dyDescent="0.3">
      <c r="A154" s="35"/>
      <c r="B154" s="46" t="s">
        <v>21</v>
      </c>
      <c r="C154" s="46"/>
      <c r="D154" s="47"/>
      <c r="E154" s="13">
        <f>+E155+E158+E160+E162+E164+E167+E169</f>
        <v>700000</v>
      </c>
      <c r="F154" s="13">
        <f>+F155+F158+F160+F162+F164+F167+F169+F165</f>
        <v>0</v>
      </c>
      <c r="G154" s="13">
        <f t="shared" si="35"/>
        <v>700000</v>
      </c>
      <c r="H154" s="13">
        <f>+H155+H158+H160+H162+H164+H167+H169+H165</f>
        <v>426394.4</v>
      </c>
      <c r="I154" s="13">
        <f>+I155+I158+I160+I162+I164+I167+I169+I165</f>
        <v>426394.4</v>
      </c>
      <c r="J154" s="13">
        <f t="shared" si="19"/>
        <v>273605.59999999998</v>
      </c>
    </row>
    <row r="155" spans="1:10" ht="12.75" customHeight="1" x14ac:dyDescent="0.3">
      <c r="A155" s="35"/>
      <c r="B155" s="12"/>
      <c r="C155" s="54" t="s">
        <v>111</v>
      </c>
      <c r="D155" s="80"/>
      <c r="E155" s="13">
        <f>+E156+E157</f>
        <v>700000</v>
      </c>
      <c r="F155" s="13">
        <f>+F156+F157</f>
        <v>0</v>
      </c>
      <c r="G155" s="13">
        <f t="shared" si="35"/>
        <v>700000</v>
      </c>
      <c r="H155" s="13">
        <f t="shared" ref="H155:I155" si="39">+H156+H157</f>
        <v>426394.4</v>
      </c>
      <c r="I155" s="13">
        <f t="shared" si="39"/>
        <v>426394.4</v>
      </c>
      <c r="J155" s="13">
        <f t="shared" si="19"/>
        <v>273605.59999999998</v>
      </c>
    </row>
    <row r="156" spans="1:10" ht="12.75" customHeight="1" x14ac:dyDescent="0.3">
      <c r="A156" s="35"/>
      <c r="B156" s="12"/>
      <c r="C156" s="12"/>
      <c r="D156" s="10" t="s">
        <v>231</v>
      </c>
      <c r="E156" s="90">
        <v>700000</v>
      </c>
      <c r="F156" s="90">
        <v>0</v>
      </c>
      <c r="G156" s="90">
        <f t="shared" si="35"/>
        <v>700000</v>
      </c>
      <c r="H156" s="90">
        <v>426394.4</v>
      </c>
      <c r="I156" s="90">
        <v>426394.4</v>
      </c>
      <c r="J156" s="90">
        <f>G156-H156</f>
        <v>273605.59999999998</v>
      </c>
    </row>
    <row r="157" spans="1:10" ht="12.75" hidden="1" customHeight="1" x14ac:dyDescent="0.3">
      <c r="A157" s="35"/>
      <c r="B157" s="12"/>
      <c r="C157" s="12"/>
      <c r="D157" s="10" t="s">
        <v>232</v>
      </c>
      <c r="E157" s="11">
        <v>0</v>
      </c>
      <c r="F157" s="11">
        <v>0</v>
      </c>
      <c r="G157" s="11">
        <f t="shared" si="35"/>
        <v>0</v>
      </c>
      <c r="H157" s="11">
        <v>0</v>
      </c>
      <c r="I157" s="11">
        <v>0</v>
      </c>
      <c r="J157" s="11">
        <f t="shared" si="19"/>
        <v>0</v>
      </c>
    </row>
    <row r="158" spans="1:10" ht="12.75" customHeight="1" x14ac:dyDescent="0.3">
      <c r="A158" s="35"/>
      <c r="B158" s="12"/>
      <c r="C158" s="54" t="s">
        <v>112</v>
      </c>
      <c r="D158" s="80"/>
      <c r="E158" s="13">
        <f>SUM(E159)</f>
        <v>0</v>
      </c>
      <c r="F158" s="13">
        <f>SUM(F159)</f>
        <v>0</v>
      </c>
      <c r="G158" s="13">
        <f t="shared" si="35"/>
        <v>0</v>
      </c>
      <c r="H158" s="13">
        <f>SUM(H159)</f>
        <v>0</v>
      </c>
      <c r="I158" s="13">
        <f>SUM(I159)</f>
        <v>0</v>
      </c>
      <c r="J158" s="13">
        <f t="shared" si="19"/>
        <v>0</v>
      </c>
    </row>
    <row r="159" spans="1:10" ht="12.75" customHeight="1" x14ac:dyDescent="0.3">
      <c r="A159" s="35"/>
      <c r="B159" s="12"/>
      <c r="C159" s="12"/>
      <c r="D159" s="10" t="s">
        <v>265</v>
      </c>
      <c r="E159" s="11">
        <v>0</v>
      </c>
      <c r="F159" s="11">
        <v>0</v>
      </c>
      <c r="G159" s="11">
        <f t="shared" si="35"/>
        <v>0</v>
      </c>
      <c r="H159" s="11">
        <v>0</v>
      </c>
      <c r="I159" s="11">
        <v>0</v>
      </c>
      <c r="J159" s="11">
        <f t="shared" si="19"/>
        <v>0</v>
      </c>
    </row>
    <row r="160" spans="1:10" ht="12.75" customHeight="1" x14ac:dyDescent="0.3">
      <c r="A160" s="35"/>
      <c r="B160" s="12"/>
      <c r="C160" s="54" t="s">
        <v>113</v>
      </c>
      <c r="D160" s="80"/>
      <c r="E160" s="13">
        <f>SUM(E161)</f>
        <v>0</v>
      </c>
      <c r="F160" s="13">
        <f>SUM(F161)</f>
        <v>0</v>
      </c>
      <c r="G160" s="13">
        <f t="shared" si="35"/>
        <v>0</v>
      </c>
      <c r="H160" s="13">
        <f>SUM(H161)</f>
        <v>0</v>
      </c>
      <c r="I160" s="13">
        <f>SUM(I161)</f>
        <v>0</v>
      </c>
      <c r="J160" s="13">
        <f t="shared" si="19"/>
        <v>0</v>
      </c>
    </row>
    <row r="161" spans="1:10" ht="12.75" customHeight="1" x14ac:dyDescent="0.3">
      <c r="A161" s="35"/>
      <c r="B161" s="12"/>
      <c r="C161" s="12"/>
      <c r="D161" s="10" t="s">
        <v>279</v>
      </c>
      <c r="E161" s="11">
        <v>0</v>
      </c>
      <c r="F161" s="11">
        <v>0</v>
      </c>
      <c r="G161" s="11">
        <f t="shared" si="35"/>
        <v>0</v>
      </c>
      <c r="H161" s="11">
        <v>0</v>
      </c>
      <c r="I161" s="11">
        <v>0</v>
      </c>
      <c r="J161" s="11">
        <f t="shared" si="19"/>
        <v>0</v>
      </c>
    </row>
    <row r="162" spans="1:10" ht="12.75" customHeight="1" x14ac:dyDescent="0.3">
      <c r="A162" s="35"/>
      <c r="B162" s="12"/>
      <c r="C162" s="54" t="s">
        <v>114</v>
      </c>
      <c r="D162" s="80"/>
      <c r="E162" s="13">
        <f t="shared" ref="E162:F162" si="40">+E163</f>
        <v>0</v>
      </c>
      <c r="F162" s="13">
        <f t="shared" si="40"/>
        <v>0</v>
      </c>
      <c r="G162" s="13">
        <f t="shared" si="35"/>
        <v>0</v>
      </c>
      <c r="H162" s="13">
        <f t="shared" ref="H162:I162" si="41">+H163</f>
        <v>0</v>
      </c>
      <c r="I162" s="13">
        <f t="shared" si="41"/>
        <v>0</v>
      </c>
      <c r="J162" s="13">
        <f t="shared" si="19"/>
        <v>0</v>
      </c>
    </row>
    <row r="163" spans="1:10" ht="12.75" customHeight="1" x14ac:dyDescent="0.3">
      <c r="A163" s="35"/>
      <c r="B163" s="12"/>
      <c r="C163" s="12"/>
      <c r="D163" s="10" t="s">
        <v>233</v>
      </c>
      <c r="E163" s="11">
        <v>0</v>
      </c>
      <c r="F163" s="11">
        <v>0</v>
      </c>
      <c r="G163" s="11">
        <f t="shared" si="35"/>
        <v>0</v>
      </c>
      <c r="H163" s="11">
        <v>0</v>
      </c>
      <c r="I163" s="11">
        <v>0</v>
      </c>
      <c r="J163" s="11">
        <f t="shared" si="19"/>
        <v>0</v>
      </c>
    </row>
    <row r="164" spans="1:10" ht="12.75" customHeight="1" x14ac:dyDescent="0.3">
      <c r="A164" s="35"/>
      <c r="B164" s="12"/>
      <c r="C164" s="54" t="s">
        <v>115</v>
      </c>
      <c r="D164" s="80"/>
      <c r="E164" s="13">
        <v>0</v>
      </c>
      <c r="F164" s="13">
        <v>0</v>
      </c>
      <c r="G164" s="13">
        <f t="shared" si="35"/>
        <v>0</v>
      </c>
      <c r="H164" s="13">
        <v>0</v>
      </c>
      <c r="I164" s="13">
        <v>0</v>
      </c>
      <c r="J164" s="13">
        <f t="shared" si="19"/>
        <v>0</v>
      </c>
    </row>
    <row r="165" spans="1:10" ht="12.75" customHeight="1" x14ac:dyDescent="0.3">
      <c r="A165" s="35"/>
      <c r="B165" s="12"/>
      <c r="C165" s="54" t="s">
        <v>376</v>
      </c>
      <c r="D165" s="80"/>
      <c r="E165" s="13">
        <f>E166</f>
        <v>0</v>
      </c>
      <c r="F165" s="13">
        <f t="shared" ref="F165:J165" si="42">F166</f>
        <v>0</v>
      </c>
      <c r="G165" s="13">
        <f t="shared" si="42"/>
        <v>0</v>
      </c>
      <c r="H165" s="13">
        <f t="shared" si="42"/>
        <v>0</v>
      </c>
      <c r="I165" s="13">
        <f t="shared" si="42"/>
        <v>0</v>
      </c>
      <c r="J165" s="13">
        <f t="shared" si="42"/>
        <v>0</v>
      </c>
    </row>
    <row r="166" spans="1:10" ht="12.75" customHeight="1" x14ac:dyDescent="0.3">
      <c r="A166" s="35"/>
      <c r="B166" s="12"/>
      <c r="C166" s="54"/>
      <c r="D166" s="10" t="s">
        <v>377</v>
      </c>
      <c r="E166" s="13">
        <v>0</v>
      </c>
      <c r="F166" s="11">
        <v>0</v>
      </c>
      <c r="G166" s="11">
        <f t="shared" si="35"/>
        <v>0</v>
      </c>
      <c r="H166" s="11">
        <v>0</v>
      </c>
      <c r="I166" s="11">
        <v>0</v>
      </c>
      <c r="J166" s="11">
        <f t="shared" si="19"/>
        <v>0</v>
      </c>
    </row>
    <row r="167" spans="1:10" ht="12.75" customHeight="1" x14ac:dyDescent="0.3">
      <c r="A167" s="35"/>
      <c r="B167" s="12"/>
      <c r="C167" s="54" t="s">
        <v>116</v>
      </c>
      <c r="D167" s="80"/>
      <c r="E167" s="13">
        <f>SUM(E168)</f>
        <v>0</v>
      </c>
      <c r="F167" s="13">
        <f t="shared" ref="F167:J167" si="43">SUM(F168)</f>
        <v>0</v>
      </c>
      <c r="G167" s="13">
        <f t="shared" si="43"/>
        <v>0</v>
      </c>
      <c r="H167" s="13">
        <f t="shared" si="43"/>
        <v>0</v>
      </c>
      <c r="I167" s="13">
        <f t="shared" si="43"/>
        <v>0</v>
      </c>
      <c r="J167" s="13">
        <f t="shared" si="43"/>
        <v>0</v>
      </c>
    </row>
    <row r="168" spans="1:10" ht="22.5" customHeight="1" x14ac:dyDescent="0.3">
      <c r="A168" s="35"/>
      <c r="B168" s="12"/>
      <c r="C168" s="54"/>
      <c r="D168" s="10" t="s">
        <v>375</v>
      </c>
      <c r="E168" s="11">
        <v>0</v>
      </c>
      <c r="F168" s="11">
        <v>0</v>
      </c>
      <c r="G168" s="11">
        <f t="shared" si="35"/>
        <v>0</v>
      </c>
      <c r="H168" s="11">
        <v>0</v>
      </c>
      <c r="I168" s="11">
        <v>0</v>
      </c>
      <c r="J168" s="11">
        <f t="shared" si="19"/>
        <v>0</v>
      </c>
    </row>
    <row r="169" spans="1:10" ht="12.75" customHeight="1" x14ac:dyDescent="0.3">
      <c r="A169" s="35"/>
      <c r="B169" s="12"/>
      <c r="C169" s="54" t="s">
        <v>117</v>
      </c>
      <c r="D169" s="80"/>
      <c r="E169" s="13">
        <f>+E170</f>
        <v>0</v>
      </c>
      <c r="F169" s="13">
        <f>+F170</f>
        <v>0</v>
      </c>
      <c r="G169" s="13">
        <f t="shared" si="35"/>
        <v>0</v>
      </c>
      <c r="H169" s="13">
        <f>+H170</f>
        <v>0</v>
      </c>
      <c r="I169" s="13">
        <f>+I170</f>
        <v>0</v>
      </c>
      <c r="J169" s="13">
        <f t="shared" si="19"/>
        <v>0</v>
      </c>
    </row>
    <row r="170" spans="1:10" ht="29.25" customHeight="1" x14ac:dyDescent="0.3">
      <c r="A170" s="35"/>
      <c r="B170" s="12"/>
      <c r="C170" s="58"/>
      <c r="D170" s="10" t="s">
        <v>378</v>
      </c>
      <c r="E170" s="11">
        <v>0</v>
      </c>
      <c r="F170" s="11">
        <v>0</v>
      </c>
      <c r="G170" s="11">
        <f t="shared" si="35"/>
        <v>0</v>
      </c>
      <c r="H170" s="11">
        <v>0</v>
      </c>
      <c r="I170" s="11">
        <v>0</v>
      </c>
      <c r="J170" s="11">
        <f t="shared" si="19"/>
        <v>0</v>
      </c>
    </row>
    <row r="171" spans="1:10" ht="12.75" customHeight="1" x14ac:dyDescent="0.3">
      <c r="A171" s="35"/>
      <c r="B171" s="46" t="s">
        <v>22</v>
      </c>
      <c r="C171" s="46"/>
      <c r="D171" s="47"/>
      <c r="E171" s="13">
        <f>+E172+E174+E176+E178+E180+E182+E183</f>
        <v>0</v>
      </c>
      <c r="F171" s="13">
        <f>+F172+F174+F176+F178+F180+F182+F183</f>
        <v>0</v>
      </c>
      <c r="G171" s="13">
        <f t="shared" si="35"/>
        <v>0</v>
      </c>
      <c r="H171" s="13">
        <f>+H172+H174+H176+H178+H180+H182+H183</f>
        <v>0</v>
      </c>
      <c r="I171" s="13">
        <f>+I172+I174+I176+I178+I180+I182+I183</f>
        <v>0</v>
      </c>
      <c r="J171" s="13">
        <f t="shared" si="19"/>
        <v>0</v>
      </c>
    </row>
    <row r="172" spans="1:10" ht="12.75" customHeight="1" x14ac:dyDescent="0.3">
      <c r="A172" s="35"/>
      <c r="B172" s="12"/>
      <c r="C172" s="54" t="s">
        <v>118</v>
      </c>
      <c r="D172" s="80"/>
      <c r="E172" s="13">
        <f t="shared" ref="E172:F172" si="44">+E173</f>
        <v>0</v>
      </c>
      <c r="F172" s="13">
        <f t="shared" si="44"/>
        <v>0</v>
      </c>
      <c r="G172" s="13">
        <f t="shared" si="35"/>
        <v>0</v>
      </c>
      <c r="H172" s="13">
        <f t="shared" ref="H172:I172" si="45">+H173</f>
        <v>0</v>
      </c>
      <c r="I172" s="13">
        <f t="shared" si="45"/>
        <v>0</v>
      </c>
      <c r="J172" s="13">
        <f t="shared" si="19"/>
        <v>0</v>
      </c>
    </row>
    <row r="173" spans="1:10" ht="12.75" customHeight="1" x14ac:dyDescent="0.3">
      <c r="A173" s="35"/>
      <c r="B173" s="12"/>
      <c r="C173" s="12"/>
      <c r="D173" s="10" t="s">
        <v>118</v>
      </c>
      <c r="E173" s="11">
        <v>0</v>
      </c>
      <c r="F173" s="11">
        <v>0</v>
      </c>
      <c r="G173" s="11">
        <f t="shared" si="35"/>
        <v>0</v>
      </c>
      <c r="H173" s="11">
        <v>0</v>
      </c>
      <c r="I173" s="11">
        <v>0</v>
      </c>
      <c r="J173" s="11">
        <f t="shared" si="19"/>
        <v>0</v>
      </c>
    </row>
    <row r="174" spans="1:10" ht="12.75" customHeight="1" x14ac:dyDescent="0.3">
      <c r="A174" s="35"/>
      <c r="B174" s="12"/>
      <c r="C174" s="54" t="s">
        <v>119</v>
      </c>
      <c r="D174" s="80"/>
      <c r="E174" s="13">
        <f>SUM(E175)</f>
        <v>0</v>
      </c>
      <c r="F174" s="13">
        <f>SUM(F175)</f>
        <v>0</v>
      </c>
      <c r="G174" s="13">
        <f t="shared" si="35"/>
        <v>0</v>
      </c>
      <c r="H174" s="13">
        <f>SUM(H175)</f>
        <v>0</v>
      </c>
      <c r="I174" s="13">
        <f>SUM(I175)</f>
        <v>0</v>
      </c>
      <c r="J174" s="13">
        <f t="shared" si="19"/>
        <v>0</v>
      </c>
    </row>
    <row r="175" spans="1:10" ht="12.75" customHeight="1" x14ac:dyDescent="0.3">
      <c r="A175" s="35"/>
      <c r="B175" s="12"/>
      <c r="C175" s="12"/>
      <c r="D175" s="10" t="s">
        <v>309</v>
      </c>
      <c r="E175" s="11">
        <v>0</v>
      </c>
      <c r="F175" s="11">
        <v>0</v>
      </c>
      <c r="G175" s="11">
        <f t="shared" si="35"/>
        <v>0</v>
      </c>
      <c r="H175" s="11">
        <v>0</v>
      </c>
      <c r="I175" s="11">
        <v>0</v>
      </c>
      <c r="J175" s="11">
        <f t="shared" si="19"/>
        <v>0</v>
      </c>
    </row>
    <row r="176" spans="1:10" ht="12.75" customHeight="1" x14ac:dyDescent="0.3">
      <c r="A176" s="35"/>
      <c r="B176" s="12"/>
      <c r="C176" s="54" t="s">
        <v>120</v>
      </c>
      <c r="D176" s="80"/>
      <c r="E176" s="13">
        <f>SUM(E177)</f>
        <v>0</v>
      </c>
      <c r="F176" s="13">
        <f>SUM(F177)</f>
        <v>0</v>
      </c>
      <c r="G176" s="13">
        <f t="shared" si="35"/>
        <v>0</v>
      </c>
      <c r="H176" s="13">
        <f>SUM(H177)</f>
        <v>0</v>
      </c>
      <c r="I176" s="13">
        <f>SUM(I177)</f>
        <v>0</v>
      </c>
      <c r="J176" s="13">
        <f t="shared" si="19"/>
        <v>0</v>
      </c>
    </row>
    <row r="177" spans="1:10" ht="12.75" customHeight="1" x14ac:dyDescent="0.3">
      <c r="A177" s="35"/>
      <c r="B177" s="12"/>
      <c r="C177" s="12"/>
      <c r="D177" s="10" t="s">
        <v>266</v>
      </c>
      <c r="E177" s="11">
        <v>0</v>
      </c>
      <c r="F177" s="11">
        <v>0</v>
      </c>
      <c r="G177" s="11">
        <f t="shared" si="35"/>
        <v>0</v>
      </c>
      <c r="H177" s="11">
        <v>0</v>
      </c>
      <c r="I177" s="11">
        <v>0</v>
      </c>
      <c r="J177" s="11">
        <f t="shared" si="19"/>
        <v>0</v>
      </c>
    </row>
    <row r="178" spans="1:10" ht="12.75" customHeight="1" x14ac:dyDescent="0.3">
      <c r="A178" s="35"/>
      <c r="B178" s="12"/>
      <c r="C178" s="54" t="s">
        <v>121</v>
      </c>
      <c r="D178" s="80"/>
      <c r="E178" s="13">
        <f>SUM(E179)</f>
        <v>0</v>
      </c>
      <c r="F178" s="13">
        <f>SUM(F179)</f>
        <v>0</v>
      </c>
      <c r="G178" s="13">
        <f t="shared" si="35"/>
        <v>0</v>
      </c>
      <c r="H178" s="13">
        <f>SUM(H179)</f>
        <v>0</v>
      </c>
      <c r="I178" s="13">
        <f>SUM(I179)</f>
        <v>0</v>
      </c>
      <c r="J178" s="13">
        <f t="shared" si="19"/>
        <v>0</v>
      </c>
    </row>
    <row r="179" spans="1:10" ht="12.75" customHeight="1" x14ac:dyDescent="0.3">
      <c r="A179" s="35"/>
      <c r="B179" s="12"/>
      <c r="C179" s="12"/>
      <c r="D179" s="10" t="s">
        <v>310</v>
      </c>
      <c r="E179" s="11">
        <v>0</v>
      </c>
      <c r="F179" s="11">
        <v>0</v>
      </c>
      <c r="G179" s="11">
        <f t="shared" si="35"/>
        <v>0</v>
      </c>
      <c r="H179" s="11">
        <v>0</v>
      </c>
      <c r="I179" s="11">
        <v>0</v>
      </c>
      <c r="J179" s="11">
        <f t="shared" si="19"/>
        <v>0</v>
      </c>
    </row>
    <row r="180" spans="1:10" ht="12.75" customHeight="1" x14ac:dyDescent="0.3">
      <c r="A180" s="35"/>
      <c r="B180" s="12"/>
      <c r="C180" s="54" t="s">
        <v>219</v>
      </c>
      <c r="D180" s="80"/>
      <c r="E180" s="13">
        <f>SUM(E181)</f>
        <v>0</v>
      </c>
      <c r="F180" s="13">
        <f>SUM(F181)</f>
        <v>0</v>
      </c>
      <c r="G180" s="13">
        <f t="shared" si="35"/>
        <v>0</v>
      </c>
      <c r="H180" s="13">
        <f>SUM(H181)</f>
        <v>0</v>
      </c>
      <c r="I180" s="13">
        <f>SUM(I181)</f>
        <v>0</v>
      </c>
      <c r="J180" s="13">
        <f t="shared" si="19"/>
        <v>0</v>
      </c>
    </row>
    <row r="181" spans="1:10" ht="12.75" customHeight="1" x14ac:dyDescent="0.3">
      <c r="A181" s="35"/>
      <c r="B181" s="12"/>
      <c r="C181" s="12"/>
      <c r="D181" s="10" t="s">
        <v>288</v>
      </c>
      <c r="E181" s="11">
        <v>0</v>
      </c>
      <c r="F181" s="11">
        <v>0</v>
      </c>
      <c r="G181" s="11">
        <f t="shared" si="35"/>
        <v>0</v>
      </c>
      <c r="H181" s="11">
        <v>0</v>
      </c>
      <c r="I181" s="11">
        <v>0</v>
      </c>
      <c r="J181" s="11">
        <f t="shared" si="19"/>
        <v>0</v>
      </c>
    </row>
    <row r="182" spans="1:10" ht="12.75" customHeight="1" x14ac:dyDescent="0.3">
      <c r="A182" s="35"/>
      <c r="B182" s="12"/>
      <c r="C182" s="54" t="s">
        <v>122</v>
      </c>
      <c r="D182" s="80"/>
      <c r="E182" s="13">
        <v>0</v>
      </c>
      <c r="F182" s="13">
        <v>0</v>
      </c>
      <c r="G182" s="13">
        <f t="shared" si="35"/>
        <v>0</v>
      </c>
      <c r="H182" s="13">
        <v>0</v>
      </c>
      <c r="I182" s="13">
        <v>0</v>
      </c>
      <c r="J182" s="13">
        <f t="shared" si="19"/>
        <v>0</v>
      </c>
    </row>
    <row r="183" spans="1:10" ht="12.75" customHeight="1" x14ac:dyDescent="0.3">
      <c r="A183" s="35"/>
      <c r="B183" s="12"/>
      <c r="C183" s="54" t="s">
        <v>123</v>
      </c>
      <c r="D183" s="80"/>
      <c r="E183" s="13">
        <v>0</v>
      </c>
      <c r="F183" s="13">
        <v>0</v>
      </c>
      <c r="G183" s="13">
        <f t="shared" si="35"/>
        <v>0</v>
      </c>
      <c r="H183" s="13">
        <v>0</v>
      </c>
      <c r="I183" s="13">
        <v>0</v>
      </c>
      <c r="J183" s="13">
        <f t="shared" ref="J183:J202" si="46">G183-H183</f>
        <v>0</v>
      </c>
    </row>
    <row r="184" spans="1:10" ht="12.75" customHeight="1" x14ac:dyDescent="0.3">
      <c r="A184" s="35"/>
      <c r="B184" s="104" t="s">
        <v>384</v>
      </c>
      <c r="C184" s="104"/>
      <c r="D184" s="105"/>
      <c r="E184" s="13">
        <f>E185+E187+E191+E193+E195+E200+E202+E203</f>
        <v>300000</v>
      </c>
      <c r="F184" s="13">
        <f t="shared" ref="F184:J184" si="47">F185+F187+F191+F193+F195+F200+F202+F203</f>
        <v>0</v>
      </c>
      <c r="G184" s="13">
        <f t="shared" si="47"/>
        <v>300000</v>
      </c>
      <c r="H184" s="13">
        <f t="shared" si="47"/>
        <v>0</v>
      </c>
      <c r="I184" s="13">
        <f t="shared" si="47"/>
        <v>0</v>
      </c>
      <c r="J184" s="13">
        <f t="shared" si="47"/>
        <v>300000</v>
      </c>
    </row>
    <row r="185" spans="1:10" ht="12.75" customHeight="1" x14ac:dyDescent="0.3">
      <c r="A185" s="35"/>
      <c r="B185" s="12"/>
      <c r="C185" s="54" t="s">
        <v>124</v>
      </c>
      <c r="D185" s="80"/>
      <c r="E185" s="13">
        <f t="shared" ref="E185:F185" si="48">+E186</f>
        <v>0</v>
      </c>
      <c r="F185" s="13">
        <f t="shared" si="48"/>
        <v>0</v>
      </c>
      <c r="G185" s="13">
        <f t="shared" si="35"/>
        <v>0</v>
      </c>
      <c r="H185" s="13">
        <f t="shared" ref="H185:I185" si="49">+H186</f>
        <v>0</v>
      </c>
      <c r="I185" s="13">
        <f t="shared" si="49"/>
        <v>0</v>
      </c>
      <c r="J185" s="13">
        <f t="shared" si="46"/>
        <v>0</v>
      </c>
    </row>
    <row r="186" spans="1:10" ht="12.75" customHeight="1" x14ac:dyDescent="0.3">
      <c r="A186" s="35"/>
      <c r="B186" s="12"/>
      <c r="C186" s="12"/>
      <c r="D186" s="10" t="s">
        <v>379</v>
      </c>
      <c r="E186" s="11">
        <v>0</v>
      </c>
      <c r="F186" s="11">
        <v>0</v>
      </c>
      <c r="G186" s="11">
        <f t="shared" si="35"/>
        <v>0</v>
      </c>
      <c r="H186" s="11">
        <v>0</v>
      </c>
      <c r="I186" s="11">
        <v>0</v>
      </c>
      <c r="J186" s="11">
        <f t="shared" si="46"/>
        <v>0</v>
      </c>
    </row>
    <row r="187" spans="1:10" ht="12.75" customHeight="1" x14ac:dyDescent="0.3">
      <c r="A187" s="35"/>
      <c r="B187" s="12"/>
      <c r="C187" s="54" t="s">
        <v>125</v>
      </c>
      <c r="D187" s="80"/>
      <c r="E187" s="13">
        <f>+E188+E189+E190</f>
        <v>0</v>
      </c>
      <c r="F187" s="13">
        <f>+F188+F189+F190</f>
        <v>0</v>
      </c>
      <c r="G187" s="13">
        <f>E187+F187</f>
        <v>0</v>
      </c>
      <c r="H187" s="13">
        <f>+H188+H189+H190</f>
        <v>0</v>
      </c>
      <c r="I187" s="13">
        <f>+I188+I189+I190</f>
        <v>0</v>
      </c>
      <c r="J187" s="13">
        <f>G187-H187</f>
        <v>0</v>
      </c>
    </row>
    <row r="188" spans="1:10" ht="24" x14ac:dyDescent="0.3">
      <c r="A188" s="35"/>
      <c r="B188" s="12"/>
      <c r="C188" s="58"/>
      <c r="D188" s="10" t="s">
        <v>380</v>
      </c>
      <c r="E188" s="11">
        <v>0</v>
      </c>
      <c r="F188" s="11">
        <v>0</v>
      </c>
      <c r="G188" s="11">
        <f t="shared" si="35"/>
        <v>0</v>
      </c>
      <c r="H188" s="11">
        <v>0</v>
      </c>
      <c r="I188" s="11">
        <v>0</v>
      </c>
      <c r="J188" s="11">
        <f>G188-H188</f>
        <v>0</v>
      </c>
    </row>
    <row r="189" spans="1:10" ht="12.75" customHeight="1" x14ac:dyDescent="0.3">
      <c r="A189" s="35"/>
      <c r="B189" s="12"/>
      <c r="C189" s="12"/>
      <c r="D189" s="10" t="s">
        <v>327</v>
      </c>
      <c r="E189" s="11">
        <v>0</v>
      </c>
      <c r="F189" s="11">
        <v>0</v>
      </c>
      <c r="G189" s="11">
        <f>E189+F189</f>
        <v>0</v>
      </c>
      <c r="H189" s="11">
        <v>0</v>
      </c>
      <c r="I189" s="11">
        <v>0</v>
      </c>
      <c r="J189" s="11">
        <f t="shared" ref="J189:J190" si="50">G189-H189</f>
        <v>0</v>
      </c>
    </row>
    <row r="190" spans="1:10" ht="12.75" customHeight="1" x14ac:dyDescent="0.3">
      <c r="A190" s="35"/>
      <c r="B190" s="12"/>
      <c r="C190" s="12"/>
      <c r="D190" s="10" t="s">
        <v>311</v>
      </c>
      <c r="E190" s="11">
        <v>0</v>
      </c>
      <c r="F190" s="11">
        <v>0</v>
      </c>
      <c r="G190" s="11">
        <f t="shared" ref="G190" si="51">E190+F190</f>
        <v>0</v>
      </c>
      <c r="H190" s="11">
        <v>0</v>
      </c>
      <c r="I190" s="11">
        <v>0</v>
      </c>
      <c r="J190" s="11">
        <f t="shared" si="50"/>
        <v>0</v>
      </c>
    </row>
    <row r="191" spans="1:10" ht="12.75" customHeight="1" x14ac:dyDescent="0.3">
      <c r="A191" s="35"/>
      <c r="B191" s="12"/>
      <c r="C191" s="54" t="s">
        <v>126</v>
      </c>
      <c r="D191" s="80"/>
      <c r="E191" s="13">
        <f>+E192</f>
        <v>0</v>
      </c>
      <c r="F191" s="13">
        <f>+F192</f>
        <v>0</v>
      </c>
      <c r="G191" s="13">
        <f>E191+F191</f>
        <v>0</v>
      </c>
      <c r="H191" s="13">
        <f>+H192</f>
        <v>0</v>
      </c>
      <c r="I191" s="13">
        <f>+I192</f>
        <v>0</v>
      </c>
      <c r="J191" s="13">
        <f>G191-H191</f>
        <v>0</v>
      </c>
    </row>
    <row r="192" spans="1:10" ht="12.75" customHeight="1" x14ac:dyDescent="0.3">
      <c r="A192" s="35"/>
      <c r="B192" s="12"/>
      <c r="C192" s="58"/>
      <c r="D192" s="10" t="s">
        <v>312</v>
      </c>
      <c r="E192" s="11">
        <v>0</v>
      </c>
      <c r="F192" s="11">
        <v>0</v>
      </c>
      <c r="G192" s="11">
        <f>E192+F192</f>
        <v>0</v>
      </c>
      <c r="H192" s="11">
        <v>0</v>
      </c>
      <c r="I192" s="11">
        <v>0</v>
      </c>
      <c r="J192" s="11">
        <f>G192-H192</f>
        <v>0</v>
      </c>
    </row>
    <row r="193" spans="1:10" ht="12.75" customHeight="1" x14ac:dyDescent="0.3">
      <c r="A193" s="35"/>
      <c r="B193" s="12"/>
      <c r="C193" s="54" t="s">
        <v>127</v>
      </c>
      <c r="D193" s="80"/>
      <c r="E193" s="13">
        <f>SUM(E194)</f>
        <v>300000</v>
      </c>
      <c r="F193" s="13">
        <f>SUM(F194)</f>
        <v>0</v>
      </c>
      <c r="G193" s="13">
        <f t="shared" si="35"/>
        <v>300000</v>
      </c>
      <c r="H193" s="13">
        <f t="shared" ref="H193:I193" si="52">SUM(H194)</f>
        <v>0</v>
      </c>
      <c r="I193" s="13">
        <f t="shared" si="52"/>
        <v>0</v>
      </c>
      <c r="J193" s="13">
        <f t="shared" si="46"/>
        <v>300000</v>
      </c>
    </row>
    <row r="194" spans="1:10" ht="12.75" customHeight="1" x14ac:dyDescent="0.3">
      <c r="A194" s="35"/>
      <c r="B194" s="12"/>
      <c r="C194" s="12"/>
      <c r="D194" s="10" t="s">
        <v>267</v>
      </c>
      <c r="E194" s="90">
        <v>300000</v>
      </c>
      <c r="F194" s="90">
        <v>0</v>
      </c>
      <c r="G194" s="90">
        <f t="shared" si="35"/>
        <v>300000</v>
      </c>
      <c r="H194" s="90">
        <v>0</v>
      </c>
      <c r="I194" s="90">
        <v>0</v>
      </c>
      <c r="J194" s="90">
        <f t="shared" si="46"/>
        <v>300000</v>
      </c>
    </row>
    <row r="195" spans="1:10" ht="12.75" customHeight="1" x14ac:dyDescent="0.3">
      <c r="A195" s="35"/>
      <c r="B195" s="12"/>
      <c r="C195" s="54" t="s">
        <v>128</v>
      </c>
      <c r="D195" s="80"/>
      <c r="E195" s="13">
        <f>SUM(E196:E199)</f>
        <v>0</v>
      </c>
      <c r="F195" s="13">
        <f>SUM(F196:F199)</f>
        <v>0</v>
      </c>
      <c r="G195" s="13">
        <f>E195+F195</f>
        <v>0</v>
      </c>
      <c r="H195" s="13">
        <f>SUM(H196:H199)</f>
        <v>0</v>
      </c>
      <c r="I195" s="13">
        <f>SUM(I196:I199)</f>
        <v>0</v>
      </c>
      <c r="J195" s="13">
        <f t="shared" si="46"/>
        <v>0</v>
      </c>
    </row>
    <row r="196" spans="1:10" ht="36" x14ac:dyDescent="0.3">
      <c r="A196" s="35"/>
      <c r="B196" s="12"/>
      <c r="C196" s="12"/>
      <c r="D196" s="10" t="s">
        <v>381</v>
      </c>
      <c r="E196" s="11">
        <v>0</v>
      </c>
      <c r="F196" s="11">
        <v>0</v>
      </c>
      <c r="G196" s="11">
        <f t="shared" ref="G196:G199" si="53">E196+F196</f>
        <v>0</v>
      </c>
      <c r="H196" s="11">
        <v>0</v>
      </c>
      <c r="I196" s="11">
        <v>0</v>
      </c>
      <c r="J196" s="11">
        <f t="shared" si="46"/>
        <v>0</v>
      </c>
    </row>
    <row r="197" spans="1:10" ht="12.75" customHeight="1" x14ac:dyDescent="0.3">
      <c r="A197" s="35"/>
      <c r="B197" s="12"/>
      <c r="C197" s="12"/>
      <c r="D197" s="10" t="s">
        <v>382</v>
      </c>
      <c r="E197" s="11">
        <v>0</v>
      </c>
      <c r="F197" s="11">
        <v>0</v>
      </c>
      <c r="G197" s="11">
        <f t="shared" si="53"/>
        <v>0</v>
      </c>
      <c r="H197" s="11">
        <v>0</v>
      </c>
      <c r="I197" s="11">
        <v>0</v>
      </c>
      <c r="J197" s="11">
        <f t="shared" si="46"/>
        <v>0</v>
      </c>
    </row>
    <row r="198" spans="1:10" ht="12.75" customHeight="1" x14ac:dyDescent="0.3">
      <c r="A198" s="35"/>
      <c r="B198" s="12"/>
      <c r="C198" s="12"/>
      <c r="D198" s="10" t="s">
        <v>313</v>
      </c>
      <c r="E198" s="11">
        <v>0</v>
      </c>
      <c r="F198" s="11">
        <v>0</v>
      </c>
      <c r="G198" s="11">
        <f t="shared" si="53"/>
        <v>0</v>
      </c>
      <c r="H198" s="11">
        <v>0</v>
      </c>
      <c r="I198" s="11">
        <v>0</v>
      </c>
      <c r="J198" s="11">
        <f t="shared" si="46"/>
        <v>0</v>
      </c>
    </row>
    <row r="199" spans="1:10" ht="12.75" customHeight="1" x14ac:dyDescent="0.3">
      <c r="A199" s="35"/>
      <c r="B199" s="12"/>
      <c r="C199" s="12"/>
      <c r="D199" s="10" t="s">
        <v>314</v>
      </c>
      <c r="E199" s="11">
        <v>0</v>
      </c>
      <c r="F199" s="11">
        <v>0</v>
      </c>
      <c r="G199" s="11">
        <f t="shared" si="53"/>
        <v>0</v>
      </c>
      <c r="H199" s="11">
        <v>0</v>
      </c>
      <c r="I199" s="11">
        <v>0</v>
      </c>
      <c r="J199" s="11">
        <f t="shared" si="46"/>
        <v>0</v>
      </c>
    </row>
    <row r="200" spans="1:10" ht="12.75" customHeight="1" x14ac:dyDescent="0.3">
      <c r="A200" s="35"/>
      <c r="B200" s="12"/>
      <c r="C200" s="54" t="s">
        <v>129</v>
      </c>
      <c r="D200" s="80"/>
      <c r="E200" s="13">
        <f>SUM(E201)</f>
        <v>0</v>
      </c>
      <c r="F200" s="13">
        <f>SUM(F201)</f>
        <v>0</v>
      </c>
      <c r="G200" s="13">
        <f t="shared" si="35"/>
        <v>0</v>
      </c>
      <c r="H200" s="13">
        <f t="shared" ref="H200:I200" si="54">SUM(H201)</f>
        <v>0</v>
      </c>
      <c r="I200" s="13">
        <f t="shared" si="54"/>
        <v>0</v>
      </c>
      <c r="J200" s="13">
        <f t="shared" si="46"/>
        <v>0</v>
      </c>
    </row>
    <row r="201" spans="1:10" ht="24" x14ac:dyDescent="0.3">
      <c r="A201" s="35"/>
      <c r="B201" s="12"/>
      <c r="C201" s="12"/>
      <c r="D201" s="10" t="s">
        <v>268</v>
      </c>
      <c r="E201" s="11">
        <v>0</v>
      </c>
      <c r="F201" s="11">
        <v>0</v>
      </c>
      <c r="G201" s="11">
        <f t="shared" si="35"/>
        <v>0</v>
      </c>
      <c r="H201" s="11">
        <v>0</v>
      </c>
      <c r="I201" s="11">
        <v>0</v>
      </c>
      <c r="J201" s="11">
        <f t="shared" si="46"/>
        <v>0</v>
      </c>
    </row>
    <row r="202" spans="1:10" ht="12.75" customHeight="1" x14ac:dyDescent="0.3">
      <c r="A202" s="35"/>
      <c r="B202" s="12"/>
      <c r="C202" s="54" t="s">
        <v>130</v>
      </c>
      <c r="D202" s="80"/>
      <c r="E202" s="13">
        <v>0</v>
      </c>
      <c r="F202" s="13">
        <v>0</v>
      </c>
      <c r="G202" s="13">
        <f t="shared" si="35"/>
        <v>0</v>
      </c>
      <c r="H202" s="13">
        <v>0</v>
      </c>
      <c r="I202" s="13">
        <v>0</v>
      </c>
      <c r="J202" s="13">
        <f t="shared" si="46"/>
        <v>0</v>
      </c>
    </row>
    <row r="203" spans="1:10" ht="12.75" customHeight="1" x14ac:dyDescent="0.3">
      <c r="A203" s="35"/>
      <c r="B203" s="12"/>
      <c r="C203" s="54" t="s">
        <v>131</v>
      </c>
      <c r="D203" s="80"/>
      <c r="E203" s="13">
        <f t="shared" ref="E203:J203" si="55">SUM(E204:E205)</f>
        <v>0</v>
      </c>
      <c r="F203" s="13">
        <f t="shared" si="55"/>
        <v>0</v>
      </c>
      <c r="G203" s="13">
        <f t="shared" si="55"/>
        <v>0</v>
      </c>
      <c r="H203" s="13">
        <f t="shared" si="55"/>
        <v>0</v>
      </c>
      <c r="I203" s="13">
        <f t="shared" si="55"/>
        <v>0</v>
      </c>
      <c r="J203" s="13">
        <f t="shared" si="55"/>
        <v>0</v>
      </c>
    </row>
    <row r="204" spans="1:10" ht="12.75" customHeight="1" x14ac:dyDescent="0.3">
      <c r="A204" s="35"/>
      <c r="B204" s="12"/>
      <c r="C204" s="12"/>
      <c r="D204" s="10" t="s">
        <v>269</v>
      </c>
      <c r="E204" s="11">
        <v>0</v>
      </c>
      <c r="F204" s="11">
        <v>0</v>
      </c>
      <c r="G204" s="11">
        <f t="shared" ref="G204:G205" si="56">E204+F204</f>
        <v>0</v>
      </c>
      <c r="H204" s="11">
        <v>0</v>
      </c>
      <c r="I204" s="11">
        <v>0</v>
      </c>
      <c r="J204" s="11">
        <f t="shared" ref="J204:J267" si="57">G204-H204</f>
        <v>0</v>
      </c>
    </row>
    <row r="205" spans="1:10" x14ac:dyDescent="0.3">
      <c r="A205" s="35"/>
      <c r="B205" s="12"/>
      <c r="C205" s="12"/>
      <c r="D205" s="10" t="s">
        <v>383</v>
      </c>
      <c r="E205" s="11">
        <v>0</v>
      </c>
      <c r="F205" s="11">
        <v>0</v>
      </c>
      <c r="G205" s="11">
        <f t="shared" si="56"/>
        <v>0</v>
      </c>
      <c r="H205" s="11">
        <v>0</v>
      </c>
      <c r="I205" s="11">
        <v>0</v>
      </c>
      <c r="J205" s="11">
        <f t="shared" si="57"/>
        <v>0</v>
      </c>
    </row>
    <row r="206" spans="1:10" ht="12.75" customHeight="1" x14ac:dyDescent="0.3">
      <c r="A206" s="35"/>
      <c r="B206" s="46" t="s">
        <v>23</v>
      </c>
      <c r="C206" s="46"/>
      <c r="D206" s="47"/>
      <c r="E206" s="13">
        <f>+E207+E210+E211+E214</f>
        <v>40000</v>
      </c>
      <c r="F206" s="13">
        <f>+F207+F210+F211+F214</f>
        <v>0</v>
      </c>
      <c r="G206" s="13">
        <f t="shared" si="35"/>
        <v>40000</v>
      </c>
      <c r="H206" s="13">
        <f t="shared" ref="H206:I206" si="58">+H207+H210+H211+H214</f>
        <v>9423.6</v>
      </c>
      <c r="I206" s="13">
        <f t="shared" si="58"/>
        <v>9423.6</v>
      </c>
      <c r="J206" s="13">
        <f t="shared" si="57"/>
        <v>30576.400000000001</v>
      </c>
    </row>
    <row r="207" spans="1:10" ht="12.75" customHeight="1" x14ac:dyDescent="0.3">
      <c r="A207" s="35"/>
      <c r="B207" s="12"/>
      <c r="C207" s="54" t="s">
        <v>132</v>
      </c>
      <c r="D207" s="27"/>
      <c r="E207" s="13">
        <f>+E208+E209</f>
        <v>40000</v>
      </c>
      <c r="F207" s="13">
        <f t="shared" ref="F207:J207" si="59">+F208+F209</f>
        <v>0</v>
      </c>
      <c r="G207" s="13">
        <f t="shared" si="59"/>
        <v>40000</v>
      </c>
      <c r="H207" s="13">
        <f t="shared" si="59"/>
        <v>9423.6</v>
      </c>
      <c r="I207" s="13">
        <f t="shared" si="59"/>
        <v>9423.6</v>
      </c>
      <c r="J207" s="13">
        <f t="shared" si="59"/>
        <v>0</v>
      </c>
    </row>
    <row r="208" spans="1:10" ht="12.75" customHeight="1" x14ac:dyDescent="0.3">
      <c r="A208" s="35"/>
      <c r="B208" s="12"/>
      <c r="C208" s="12"/>
      <c r="D208" s="16" t="s">
        <v>234</v>
      </c>
      <c r="E208" s="90">
        <v>40000</v>
      </c>
      <c r="F208" s="90">
        <v>0</v>
      </c>
      <c r="G208" s="90">
        <f t="shared" ref="G208" si="60">E208+F208</f>
        <v>40000</v>
      </c>
      <c r="H208" s="90">
        <v>9423.6</v>
      </c>
      <c r="I208" s="90">
        <v>9423.6</v>
      </c>
      <c r="J208" s="90">
        <v>0</v>
      </c>
    </row>
    <row r="209" spans="1:11" ht="12.75" customHeight="1" x14ac:dyDescent="0.3">
      <c r="A209" s="35"/>
      <c r="B209" s="12"/>
      <c r="C209" s="12"/>
      <c r="D209" s="16" t="s">
        <v>272</v>
      </c>
      <c r="E209" s="11">
        <v>0</v>
      </c>
      <c r="F209" s="11">
        <v>0</v>
      </c>
      <c r="G209" s="11">
        <f t="shared" ref="G209" si="61">E209+F209</f>
        <v>0</v>
      </c>
      <c r="H209" s="11">
        <v>0</v>
      </c>
      <c r="I209" s="11">
        <v>0</v>
      </c>
      <c r="J209" s="11">
        <v>0</v>
      </c>
    </row>
    <row r="210" spans="1:11" ht="12.75" customHeight="1" x14ac:dyDescent="0.3">
      <c r="A210" s="35"/>
      <c r="B210" s="12"/>
      <c r="C210" s="54" t="s">
        <v>133</v>
      </c>
      <c r="D210" s="27"/>
      <c r="E210" s="13">
        <v>0</v>
      </c>
      <c r="F210" s="13">
        <v>0</v>
      </c>
      <c r="G210" s="13">
        <f t="shared" si="35"/>
        <v>0</v>
      </c>
      <c r="H210" s="13">
        <v>0</v>
      </c>
      <c r="I210" s="13">
        <v>0</v>
      </c>
      <c r="J210" s="13">
        <f t="shared" si="57"/>
        <v>0</v>
      </c>
    </row>
    <row r="211" spans="1:11" ht="12.75" customHeight="1" x14ac:dyDescent="0.3">
      <c r="A211" s="35"/>
      <c r="B211" s="12"/>
      <c r="C211" s="54" t="s">
        <v>134</v>
      </c>
      <c r="D211" s="27"/>
      <c r="E211" s="13">
        <f>SUM(E212)</f>
        <v>0</v>
      </c>
      <c r="F211" s="13">
        <f>SUM(F212)</f>
        <v>0</v>
      </c>
      <c r="G211" s="13">
        <f t="shared" si="35"/>
        <v>0</v>
      </c>
      <c r="H211" s="13">
        <f>SUM(H212)</f>
        <v>0</v>
      </c>
      <c r="I211" s="13">
        <f>SUM(I212)</f>
        <v>0</v>
      </c>
      <c r="J211" s="13">
        <f t="shared" si="57"/>
        <v>0</v>
      </c>
    </row>
    <row r="212" spans="1:11" ht="12.75" customHeight="1" x14ac:dyDescent="0.3">
      <c r="A212" s="35"/>
      <c r="B212" s="12"/>
      <c r="C212" s="12"/>
      <c r="D212" s="16" t="s">
        <v>315</v>
      </c>
      <c r="E212" s="11">
        <v>0</v>
      </c>
      <c r="F212" s="11">
        <v>0</v>
      </c>
      <c r="G212" s="11">
        <f t="shared" si="35"/>
        <v>0</v>
      </c>
      <c r="H212" s="11">
        <v>0</v>
      </c>
      <c r="I212" s="11">
        <v>0</v>
      </c>
      <c r="J212" s="11">
        <f t="shared" si="57"/>
        <v>0</v>
      </c>
    </row>
    <row r="213" spans="1:11" s="17" customFormat="1" ht="12.75" customHeight="1" x14ac:dyDescent="0.3">
      <c r="A213" s="36"/>
      <c r="B213" s="79"/>
      <c r="C213" s="54" t="s">
        <v>135</v>
      </c>
      <c r="D213" s="27"/>
      <c r="E213" s="13">
        <v>0</v>
      </c>
      <c r="F213" s="13">
        <v>0</v>
      </c>
      <c r="G213" s="13">
        <f t="shared" si="35"/>
        <v>0</v>
      </c>
      <c r="H213" s="13">
        <v>0</v>
      </c>
      <c r="I213" s="13">
        <v>0</v>
      </c>
      <c r="J213" s="13">
        <f t="shared" si="57"/>
        <v>0</v>
      </c>
      <c r="K213" s="84"/>
    </row>
    <row r="214" spans="1:11" ht="12.75" customHeight="1" x14ac:dyDescent="0.3">
      <c r="A214" s="35"/>
      <c r="B214" s="12"/>
      <c r="C214" s="54" t="s">
        <v>136</v>
      </c>
      <c r="D214" s="27"/>
      <c r="E214" s="13">
        <f>SUM(E215)</f>
        <v>0</v>
      </c>
      <c r="F214" s="13">
        <f>SUM(F215)</f>
        <v>0</v>
      </c>
      <c r="G214" s="13">
        <f t="shared" si="35"/>
        <v>0</v>
      </c>
      <c r="H214" s="13">
        <f>SUM(H215)</f>
        <v>0</v>
      </c>
      <c r="I214" s="13">
        <f>SUM(I215)</f>
        <v>0</v>
      </c>
      <c r="J214" s="13">
        <f t="shared" si="57"/>
        <v>0</v>
      </c>
    </row>
    <row r="215" spans="1:11" ht="12.75" customHeight="1" x14ac:dyDescent="0.3">
      <c r="A215" s="35"/>
      <c r="B215" s="12"/>
      <c r="C215" s="12"/>
      <c r="D215" s="16" t="s">
        <v>136</v>
      </c>
      <c r="E215" s="11">
        <v>0</v>
      </c>
      <c r="F215" s="11">
        <v>0</v>
      </c>
      <c r="G215" s="11">
        <f t="shared" si="35"/>
        <v>0</v>
      </c>
      <c r="H215" s="11">
        <v>0</v>
      </c>
      <c r="I215" s="11">
        <v>0</v>
      </c>
      <c r="J215" s="11">
        <f t="shared" si="57"/>
        <v>0</v>
      </c>
    </row>
    <row r="216" spans="1:11" ht="24" customHeight="1" x14ac:dyDescent="0.3">
      <c r="A216" s="35"/>
      <c r="B216" s="49" t="s">
        <v>24</v>
      </c>
      <c r="C216" s="49"/>
      <c r="D216" s="50"/>
      <c r="E216" s="13">
        <f>+E217+E219+E221+E223+E225+E227+E231+E232</f>
        <v>194300</v>
      </c>
      <c r="F216" s="13">
        <f>+F217+F219+F221+F223+F225+F227+F231+F232</f>
        <v>0</v>
      </c>
      <c r="G216" s="13">
        <f t="shared" si="35"/>
        <v>194300</v>
      </c>
      <c r="H216" s="13">
        <f>+H217+H219+H221+H223+H225+H227+H231+H232</f>
        <v>36075</v>
      </c>
      <c r="I216" s="13">
        <f>+I217+I219+I221+I223+I225+I227+I231+I232</f>
        <v>36075</v>
      </c>
      <c r="J216" s="13">
        <f t="shared" si="57"/>
        <v>158225</v>
      </c>
    </row>
    <row r="217" spans="1:11" s="17" customFormat="1" ht="12.75" customHeight="1" x14ac:dyDescent="0.3">
      <c r="A217" s="36"/>
      <c r="B217" s="59"/>
      <c r="C217" s="55" t="s">
        <v>137</v>
      </c>
      <c r="D217" s="28"/>
      <c r="E217" s="13">
        <f>+E218</f>
        <v>0</v>
      </c>
      <c r="F217" s="13">
        <f>+F218</f>
        <v>0</v>
      </c>
      <c r="G217" s="13">
        <f t="shared" si="35"/>
        <v>0</v>
      </c>
      <c r="H217" s="13">
        <f>+H218</f>
        <v>0</v>
      </c>
      <c r="I217" s="13">
        <f>+I218</f>
        <v>0</v>
      </c>
      <c r="J217" s="13">
        <f t="shared" si="57"/>
        <v>0</v>
      </c>
      <c r="K217" s="84"/>
    </row>
    <row r="218" spans="1:11" ht="12.75" customHeight="1" x14ac:dyDescent="0.3">
      <c r="A218" s="35"/>
      <c r="B218" s="18"/>
      <c r="C218" s="60"/>
      <c r="D218" s="3" t="s">
        <v>316</v>
      </c>
      <c r="E218" s="11">
        <v>0</v>
      </c>
      <c r="F218" s="11">
        <v>0</v>
      </c>
      <c r="G218" s="11">
        <f t="shared" si="35"/>
        <v>0</v>
      </c>
      <c r="H218" s="11">
        <v>0</v>
      </c>
      <c r="I218" s="11">
        <v>0</v>
      </c>
      <c r="J218" s="11">
        <f t="shared" si="57"/>
        <v>0</v>
      </c>
    </row>
    <row r="219" spans="1:11" ht="12.75" customHeight="1" x14ac:dyDescent="0.3">
      <c r="A219" s="35"/>
      <c r="B219" s="18"/>
      <c r="C219" s="55" t="s">
        <v>138</v>
      </c>
      <c r="D219" s="28"/>
      <c r="E219" s="13">
        <f>+E220</f>
        <v>0</v>
      </c>
      <c r="F219" s="13">
        <f>+F220</f>
        <v>0</v>
      </c>
      <c r="G219" s="13">
        <f t="shared" si="35"/>
        <v>0</v>
      </c>
      <c r="H219" s="13">
        <f>+H220</f>
        <v>0</v>
      </c>
      <c r="I219" s="13">
        <f>+I220</f>
        <v>0</v>
      </c>
      <c r="J219" s="13">
        <f t="shared" si="57"/>
        <v>0</v>
      </c>
    </row>
    <row r="220" spans="1:11" x14ac:dyDescent="0.3">
      <c r="A220" s="35"/>
      <c r="B220" s="18"/>
      <c r="C220" s="18"/>
      <c r="D220" s="3" t="s">
        <v>317</v>
      </c>
      <c r="E220" s="11">
        <v>0</v>
      </c>
      <c r="F220" s="11">
        <v>0</v>
      </c>
      <c r="G220" s="11">
        <f t="shared" si="35"/>
        <v>0</v>
      </c>
      <c r="H220" s="11">
        <v>0</v>
      </c>
      <c r="I220" s="11">
        <v>0</v>
      </c>
      <c r="J220" s="11">
        <f t="shared" si="57"/>
        <v>0</v>
      </c>
    </row>
    <row r="221" spans="1:11" ht="12.75" customHeight="1" x14ac:dyDescent="0.3">
      <c r="A221" s="35"/>
      <c r="B221" s="18"/>
      <c r="C221" s="55" t="s">
        <v>139</v>
      </c>
      <c r="D221" s="28"/>
      <c r="E221" s="13">
        <f>SUM(E222)</f>
        <v>0</v>
      </c>
      <c r="F221" s="13">
        <f>SUM(F222)</f>
        <v>0</v>
      </c>
      <c r="G221" s="13">
        <f t="shared" si="35"/>
        <v>0</v>
      </c>
      <c r="H221" s="13">
        <f t="shared" ref="H221:I221" si="62">SUM(H222)</f>
        <v>0</v>
      </c>
      <c r="I221" s="13">
        <f t="shared" si="62"/>
        <v>0</v>
      </c>
      <c r="J221" s="13">
        <f>G221-H221</f>
        <v>0</v>
      </c>
    </row>
    <row r="222" spans="1:11" ht="12.75" customHeight="1" x14ac:dyDescent="0.3">
      <c r="A222" s="35"/>
      <c r="B222" s="18"/>
      <c r="C222" s="18"/>
      <c r="D222" s="3" t="s">
        <v>275</v>
      </c>
      <c r="E222" s="11">
        <v>0</v>
      </c>
      <c r="F222" s="11">
        <v>0</v>
      </c>
      <c r="G222" s="11">
        <f t="shared" si="35"/>
        <v>0</v>
      </c>
      <c r="H222" s="11">
        <v>0</v>
      </c>
      <c r="I222" s="11">
        <v>0</v>
      </c>
      <c r="J222" s="11">
        <f t="shared" si="57"/>
        <v>0</v>
      </c>
    </row>
    <row r="223" spans="1:11" ht="12.75" customHeight="1" x14ac:dyDescent="0.3">
      <c r="A223" s="35"/>
      <c r="B223" s="18"/>
      <c r="C223" s="55" t="s">
        <v>140</v>
      </c>
      <c r="D223" s="28"/>
      <c r="E223" s="13">
        <f>+E224</f>
        <v>144300</v>
      </c>
      <c r="F223" s="13">
        <f>+F224</f>
        <v>0</v>
      </c>
      <c r="G223" s="13">
        <f t="shared" si="35"/>
        <v>144300</v>
      </c>
      <c r="H223" s="13">
        <f t="shared" ref="H223:I223" si="63">+H224</f>
        <v>36075</v>
      </c>
      <c r="I223" s="13">
        <f t="shared" si="63"/>
        <v>36075</v>
      </c>
      <c r="J223" s="13">
        <f t="shared" si="57"/>
        <v>108225</v>
      </c>
    </row>
    <row r="224" spans="1:11" ht="12.75" customHeight="1" x14ac:dyDescent="0.3">
      <c r="A224" s="35"/>
      <c r="B224" s="18"/>
      <c r="C224" s="18"/>
      <c r="D224" s="3" t="s">
        <v>140</v>
      </c>
      <c r="E224" s="90">
        <v>144300</v>
      </c>
      <c r="F224" s="90">
        <v>0</v>
      </c>
      <c r="G224" s="90">
        <f t="shared" si="35"/>
        <v>144300</v>
      </c>
      <c r="H224" s="90">
        <v>36075</v>
      </c>
      <c r="I224" s="90">
        <v>36075</v>
      </c>
      <c r="J224" s="90">
        <f t="shared" si="57"/>
        <v>108225</v>
      </c>
    </row>
    <row r="225" spans="1:10" ht="12.75" customHeight="1" x14ac:dyDescent="0.3">
      <c r="A225" s="35"/>
      <c r="B225" s="18"/>
      <c r="C225" s="55" t="s">
        <v>141</v>
      </c>
      <c r="D225" s="28"/>
      <c r="E225" s="13">
        <f>SUM(E226)</f>
        <v>50000</v>
      </c>
      <c r="F225" s="13">
        <f>SUM(F226)</f>
        <v>0</v>
      </c>
      <c r="G225" s="13">
        <f t="shared" ref="G225:G288" si="64">E225+F225</f>
        <v>50000</v>
      </c>
      <c r="H225" s="13">
        <f t="shared" ref="H225:I225" si="65">SUM(H226)</f>
        <v>0</v>
      </c>
      <c r="I225" s="13">
        <f t="shared" si="65"/>
        <v>0</v>
      </c>
      <c r="J225" s="13">
        <f t="shared" si="57"/>
        <v>50000</v>
      </c>
    </row>
    <row r="226" spans="1:10" ht="12.75" customHeight="1" x14ac:dyDescent="0.3">
      <c r="A226" s="35"/>
      <c r="B226" s="18"/>
      <c r="C226" s="18"/>
      <c r="D226" s="25" t="s">
        <v>141</v>
      </c>
      <c r="E226" s="90">
        <v>50000</v>
      </c>
      <c r="F226" s="90">
        <v>0</v>
      </c>
      <c r="G226" s="90">
        <f t="shared" si="64"/>
        <v>50000</v>
      </c>
      <c r="H226" s="90">
        <v>0</v>
      </c>
      <c r="I226" s="90">
        <v>0</v>
      </c>
      <c r="J226" s="90">
        <f t="shared" si="57"/>
        <v>50000</v>
      </c>
    </row>
    <row r="227" spans="1:10" ht="12.75" customHeight="1" x14ac:dyDescent="0.3">
      <c r="A227" s="35"/>
      <c r="B227" s="18"/>
      <c r="C227" s="55" t="s">
        <v>328</v>
      </c>
      <c r="D227" s="28"/>
      <c r="E227" s="13">
        <f>+E228+E229+E230</f>
        <v>0</v>
      </c>
      <c r="F227" s="13">
        <f>+F228+F229+F230</f>
        <v>0</v>
      </c>
      <c r="G227" s="13">
        <f t="shared" si="64"/>
        <v>0</v>
      </c>
      <c r="H227" s="13">
        <f>+H228+H229+H230</f>
        <v>0</v>
      </c>
      <c r="I227" s="13">
        <f>+I228+I229+I230</f>
        <v>0</v>
      </c>
      <c r="J227" s="13">
        <f t="shared" si="57"/>
        <v>0</v>
      </c>
    </row>
    <row r="228" spans="1:10" ht="24.75" customHeight="1" x14ac:dyDescent="0.3">
      <c r="A228" s="35"/>
      <c r="B228" s="18"/>
      <c r="C228" s="18"/>
      <c r="D228" s="3" t="s">
        <v>318</v>
      </c>
      <c r="E228" s="11">
        <v>0</v>
      </c>
      <c r="F228" s="11">
        <v>0</v>
      </c>
      <c r="G228" s="11">
        <f t="shared" si="64"/>
        <v>0</v>
      </c>
      <c r="H228" s="11">
        <v>0</v>
      </c>
      <c r="I228" s="11">
        <v>0</v>
      </c>
      <c r="J228" s="11">
        <f t="shared" si="57"/>
        <v>0</v>
      </c>
    </row>
    <row r="229" spans="1:10" ht="12.75" customHeight="1" x14ac:dyDescent="0.3">
      <c r="A229" s="35"/>
      <c r="B229" s="18"/>
      <c r="C229" s="18"/>
      <c r="D229" s="3" t="s">
        <v>319</v>
      </c>
      <c r="E229" s="11">
        <v>0</v>
      </c>
      <c r="F229" s="11">
        <v>0</v>
      </c>
      <c r="G229" s="11">
        <f t="shared" si="64"/>
        <v>0</v>
      </c>
      <c r="H229" s="11">
        <v>0</v>
      </c>
      <c r="I229" s="11">
        <v>0</v>
      </c>
      <c r="J229" s="11">
        <f t="shared" si="57"/>
        <v>0</v>
      </c>
    </row>
    <row r="230" spans="1:10" ht="12.75" customHeight="1" x14ac:dyDescent="0.3">
      <c r="A230" s="35"/>
      <c r="B230" s="18"/>
      <c r="C230" s="18"/>
      <c r="D230" s="3" t="s">
        <v>184</v>
      </c>
      <c r="E230" s="11"/>
      <c r="F230" s="11"/>
      <c r="G230" s="11">
        <f t="shared" si="64"/>
        <v>0</v>
      </c>
      <c r="H230" s="11"/>
      <c r="I230" s="11"/>
      <c r="J230" s="11">
        <f t="shared" si="57"/>
        <v>0</v>
      </c>
    </row>
    <row r="231" spans="1:10" ht="12.75" customHeight="1" x14ac:dyDescent="0.3">
      <c r="A231" s="35"/>
      <c r="B231" s="18"/>
      <c r="C231" s="55" t="s">
        <v>142</v>
      </c>
      <c r="D231" s="28"/>
      <c r="E231" s="13">
        <v>0</v>
      </c>
      <c r="F231" s="13">
        <v>0</v>
      </c>
      <c r="G231" s="13">
        <f t="shared" si="64"/>
        <v>0</v>
      </c>
      <c r="H231" s="13">
        <v>0</v>
      </c>
      <c r="I231" s="13">
        <v>0</v>
      </c>
      <c r="J231" s="13">
        <f t="shared" si="57"/>
        <v>0</v>
      </c>
    </row>
    <row r="232" spans="1:10" ht="12.75" customHeight="1" x14ac:dyDescent="0.3">
      <c r="A232" s="35"/>
      <c r="B232" s="18"/>
      <c r="C232" s="55" t="s">
        <v>143</v>
      </c>
      <c r="D232" s="28"/>
      <c r="E232" s="13">
        <f>+E233</f>
        <v>0</v>
      </c>
      <c r="F232" s="13">
        <f>+F233</f>
        <v>0</v>
      </c>
      <c r="G232" s="13">
        <f t="shared" si="64"/>
        <v>0</v>
      </c>
      <c r="H232" s="13">
        <f>+H233</f>
        <v>0</v>
      </c>
      <c r="I232" s="13">
        <f>+I233</f>
        <v>0</v>
      </c>
      <c r="J232" s="13">
        <f t="shared" si="57"/>
        <v>0</v>
      </c>
    </row>
    <row r="233" spans="1:10" ht="12.75" customHeight="1" x14ac:dyDescent="0.3">
      <c r="A233" s="35"/>
      <c r="B233" s="18"/>
      <c r="C233" s="60"/>
      <c r="D233" s="3" t="s">
        <v>320</v>
      </c>
      <c r="E233" s="11">
        <v>0</v>
      </c>
      <c r="F233" s="11">
        <v>0</v>
      </c>
      <c r="G233" s="11">
        <f t="shared" si="64"/>
        <v>0</v>
      </c>
      <c r="H233" s="11">
        <v>0</v>
      </c>
      <c r="I233" s="11">
        <v>0</v>
      </c>
      <c r="J233" s="11">
        <f t="shared" si="57"/>
        <v>0</v>
      </c>
    </row>
    <row r="234" spans="1:10" ht="12.75" customHeight="1" x14ac:dyDescent="0.3">
      <c r="A234" s="35"/>
      <c r="B234" s="46" t="s">
        <v>144</v>
      </c>
      <c r="C234" s="46"/>
      <c r="D234" s="47"/>
      <c r="E234" s="13">
        <f>+E235+E239+E240+E241</f>
        <v>0</v>
      </c>
      <c r="F234" s="13">
        <f>+F235+F239+F240+F241</f>
        <v>0</v>
      </c>
      <c r="G234" s="13">
        <f t="shared" si="64"/>
        <v>0</v>
      </c>
      <c r="H234" s="13">
        <f t="shared" ref="H234:I234" si="66">+H235+H239+H240+H241</f>
        <v>0</v>
      </c>
      <c r="I234" s="13">
        <f t="shared" si="66"/>
        <v>0</v>
      </c>
      <c r="J234" s="13">
        <f t="shared" si="57"/>
        <v>0</v>
      </c>
    </row>
    <row r="235" spans="1:10" ht="12.75" customHeight="1" x14ac:dyDescent="0.3">
      <c r="A235" s="35"/>
      <c r="B235" s="12"/>
      <c r="C235" s="54" t="s">
        <v>145</v>
      </c>
      <c r="D235" s="80"/>
      <c r="E235" s="13">
        <f>SUM(E236:E238)</f>
        <v>0</v>
      </c>
      <c r="F235" s="13">
        <f>SUM(F236:F238)</f>
        <v>0</v>
      </c>
      <c r="G235" s="13">
        <f>E235+F235</f>
        <v>0</v>
      </c>
      <c r="H235" s="13">
        <f>SUM(H236:H238)</f>
        <v>0</v>
      </c>
      <c r="I235" s="13">
        <f>SUM(I236:I238)</f>
        <v>0</v>
      </c>
      <c r="J235" s="13">
        <f t="shared" si="57"/>
        <v>0</v>
      </c>
    </row>
    <row r="236" spans="1:10" ht="12.75" customHeight="1" x14ac:dyDescent="0.3">
      <c r="A236" s="35"/>
      <c r="B236" s="12"/>
      <c r="C236" s="12"/>
      <c r="D236" s="10" t="s">
        <v>385</v>
      </c>
      <c r="E236" s="11">
        <v>0</v>
      </c>
      <c r="F236" s="11">
        <v>0</v>
      </c>
      <c r="G236" s="11">
        <f t="shared" si="64"/>
        <v>0</v>
      </c>
      <c r="H236" s="11">
        <v>0</v>
      </c>
      <c r="I236" s="11">
        <v>0</v>
      </c>
      <c r="J236" s="11">
        <f t="shared" si="57"/>
        <v>0</v>
      </c>
    </row>
    <row r="237" spans="1:10" ht="12.75" customHeight="1" x14ac:dyDescent="0.3">
      <c r="A237" s="35"/>
      <c r="B237" s="12"/>
      <c r="C237" s="12"/>
      <c r="D237" s="10" t="s">
        <v>322</v>
      </c>
      <c r="E237" s="11">
        <v>0</v>
      </c>
      <c r="F237" s="11">
        <v>0</v>
      </c>
      <c r="G237" s="11">
        <f t="shared" si="64"/>
        <v>0</v>
      </c>
      <c r="H237" s="11">
        <v>0</v>
      </c>
      <c r="I237" s="11">
        <v>0</v>
      </c>
      <c r="J237" s="11">
        <f t="shared" si="57"/>
        <v>0</v>
      </c>
    </row>
    <row r="238" spans="1:10" ht="12.75" customHeight="1" x14ac:dyDescent="0.3">
      <c r="A238" s="35"/>
      <c r="B238" s="12"/>
      <c r="C238" s="12"/>
      <c r="D238" s="10" t="s">
        <v>321</v>
      </c>
      <c r="E238" s="11">
        <v>0</v>
      </c>
      <c r="F238" s="11">
        <v>0</v>
      </c>
      <c r="G238" s="11">
        <f t="shared" si="64"/>
        <v>0</v>
      </c>
      <c r="H238" s="11">
        <v>0</v>
      </c>
      <c r="I238" s="11">
        <v>0</v>
      </c>
      <c r="J238" s="11">
        <f t="shared" si="57"/>
        <v>0</v>
      </c>
    </row>
    <row r="239" spans="1:10" ht="12.75" customHeight="1" x14ac:dyDescent="0.3">
      <c r="A239" s="35"/>
      <c r="B239" s="12"/>
      <c r="C239" s="54" t="s">
        <v>146</v>
      </c>
      <c r="D239" s="80"/>
      <c r="E239" s="13">
        <v>0</v>
      </c>
      <c r="F239" s="13">
        <v>0</v>
      </c>
      <c r="G239" s="13">
        <f t="shared" si="64"/>
        <v>0</v>
      </c>
      <c r="H239" s="13">
        <v>0</v>
      </c>
      <c r="I239" s="13">
        <v>0</v>
      </c>
      <c r="J239" s="13">
        <f t="shared" si="57"/>
        <v>0</v>
      </c>
    </row>
    <row r="240" spans="1:10" x14ac:dyDescent="0.3">
      <c r="A240" s="35"/>
      <c r="B240" s="12"/>
      <c r="C240" s="54" t="s">
        <v>147</v>
      </c>
      <c r="D240" s="80"/>
      <c r="E240" s="13">
        <v>0</v>
      </c>
      <c r="F240" s="13">
        <v>0</v>
      </c>
      <c r="G240" s="13">
        <f t="shared" si="64"/>
        <v>0</v>
      </c>
      <c r="H240" s="13">
        <v>0</v>
      </c>
      <c r="I240" s="13">
        <v>0</v>
      </c>
      <c r="J240" s="13">
        <f t="shared" si="57"/>
        <v>0</v>
      </c>
    </row>
    <row r="241" spans="1:10" ht="12.75" customHeight="1" x14ac:dyDescent="0.3">
      <c r="A241" s="35"/>
      <c r="B241" s="12"/>
      <c r="C241" s="54" t="s">
        <v>148</v>
      </c>
      <c r="D241" s="80"/>
      <c r="E241" s="13">
        <f>E242</f>
        <v>0</v>
      </c>
      <c r="F241" s="13">
        <f>F242</f>
        <v>0</v>
      </c>
      <c r="G241" s="13">
        <f t="shared" si="64"/>
        <v>0</v>
      </c>
      <c r="H241" s="13">
        <f t="shared" ref="H241:I241" si="67">H242</f>
        <v>0</v>
      </c>
      <c r="I241" s="13">
        <f t="shared" si="67"/>
        <v>0</v>
      </c>
      <c r="J241" s="13">
        <f t="shared" si="57"/>
        <v>0</v>
      </c>
    </row>
    <row r="242" spans="1:10" ht="12.75" customHeight="1" x14ac:dyDescent="0.3">
      <c r="A242" s="35"/>
      <c r="B242" s="12"/>
      <c r="C242" s="12"/>
      <c r="D242" s="10" t="s">
        <v>270</v>
      </c>
      <c r="E242" s="11">
        <v>0</v>
      </c>
      <c r="F242" s="11">
        <v>0</v>
      </c>
      <c r="G242" s="11">
        <f t="shared" si="64"/>
        <v>0</v>
      </c>
      <c r="H242" s="11">
        <v>0</v>
      </c>
      <c r="I242" s="11">
        <v>0</v>
      </c>
      <c r="J242" s="11">
        <f t="shared" si="57"/>
        <v>0</v>
      </c>
    </row>
    <row r="243" spans="1:10" ht="12.75" customHeight="1" x14ac:dyDescent="0.3">
      <c r="A243" s="35"/>
      <c r="B243" s="46" t="s">
        <v>25</v>
      </c>
      <c r="C243" s="46"/>
      <c r="D243" s="47"/>
      <c r="E243" s="13">
        <f>+E244+E245+E247+E248+E250</f>
        <v>7000</v>
      </c>
      <c r="F243" s="13">
        <f>+F244+F245+F247+F248+F250</f>
        <v>0</v>
      </c>
      <c r="G243" s="13">
        <f t="shared" si="64"/>
        <v>7000</v>
      </c>
      <c r="H243" s="13">
        <f t="shared" ref="H243:I243" si="68">+H244+H245+H247+H248+H250</f>
        <v>1904</v>
      </c>
      <c r="I243" s="13">
        <f t="shared" si="68"/>
        <v>1904</v>
      </c>
      <c r="J243" s="13">
        <f t="shared" si="57"/>
        <v>5096</v>
      </c>
    </row>
    <row r="244" spans="1:10" ht="12.75" customHeight="1" x14ac:dyDescent="0.3">
      <c r="A244" s="35"/>
      <c r="B244" s="12"/>
      <c r="C244" s="54" t="s">
        <v>149</v>
      </c>
      <c r="D244" s="80"/>
      <c r="E244" s="13">
        <v>0</v>
      </c>
      <c r="F244" s="13">
        <v>0</v>
      </c>
      <c r="G244" s="13">
        <f t="shared" si="64"/>
        <v>0</v>
      </c>
      <c r="H244" s="13">
        <v>0</v>
      </c>
      <c r="I244" s="13">
        <v>0</v>
      </c>
      <c r="J244" s="13">
        <f t="shared" si="57"/>
        <v>0</v>
      </c>
    </row>
    <row r="245" spans="1:10" ht="12.75" customHeight="1" x14ac:dyDescent="0.3">
      <c r="A245" s="35"/>
      <c r="B245" s="12"/>
      <c r="C245" s="54" t="s">
        <v>150</v>
      </c>
      <c r="D245" s="80"/>
      <c r="E245" s="13">
        <f>E246</f>
        <v>0</v>
      </c>
      <c r="F245" s="13">
        <f>F246</f>
        <v>0</v>
      </c>
      <c r="G245" s="13">
        <f t="shared" si="64"/>
        <v>0</v>
      </c>
      <c r="H245" s="13">
        <f t="shared" ref="H245:I245" si="69">H246</f>
        <v>0</v>
      </c>
      <c r="I245" s="13">
        <f t="shared" si="69"/>
        <v>0</v>
      </c>
      <c r="J245" s="13">
        <f t="shared" si="57"/>
        <v>0</v>
      </c>
    </row>
    <row r="246" spans="1:10" ht="12.75" customHeight="1" x14ac:dyDescent="0.3">
      <c r="A246" s="35"/>
      <c r="B246" s="12"/>
      <c r="C246" s="12"/>
      <c r="D246" s="10" t="s">
        <v>277</v>
      </c>
      <c r="E246" s="11">
        <v>0</v>
      </c>
      <c r="F246" s="11">
        <v>0</v>
      </c>
      <c r="G246" s="11">
        <f t="shared" si="64"/>
        <v>0</v>
      </c>
      <c r="H246" s="11">
        <v>0</v>
      </c>
      <c r="I246" s="11">
        <v>0</v>
      </c>
      <c r="J246" s="11">
        <f t="shared" si="57"/>
        <v>0</v>
      </c>
    </row>
    <row r="247" spans="1:10" ht="12.75" customHeight="1" x14ac:dyDescent="0.3">
      <c r="A247" s="35"/>
      <c r="B247" s="12"/>
      <c r="C247" s="54" t="s">
        <v>151</v>
      </c>
      <c r="D247" s="80"/>
      <c r="E247" s="13">
        <v>0</v>
      </c>
      <c r="F247" s="13">
        <v>0</v>
      </c>
      <c r="G247" s="13">
        <f t="shared" si="64"/>
        <v>0</v>
      </c>
      <c r="H247" s="13">
        <v>0</v>
      </c>
      <c r="I247" s="13">
        <v>0</v>
      </c>
      <c r="J247" s="13">
        <f t="shared" si="57"/>
        <v>0</v>
      </c>
    </row>
    <row r="248" spans="1:10" ht="12.75" customHeight="1" x14ac:dyDescent="0.3">
      <c r="A248" s="35"/>
      <c r="B248" s="12"/>
      <c r="C248" s="54" t="s">
        <v>152</v>
      </c>
      <c r="D248" s="80"/>
      <c r="E248" s="13">
        <f>+E249</f>
        <v>7000</v>
      </c>
      <c r="F248" s="13">
        <f>+F249</f>
        <v>0</v>
      </c>
      <c r="G248" s="13">
        <f t="shared" si="64"/>
        <v>7000</v>
      </c>
      <c r="H248" s="13">
        <f t="shared" ref="H248:I248" si="70">+H249</f>
        <v>1904</v>
      </c>
      <c r="I248" s="13">
        <f t="shared" si="70"/>
        <v>1904</v>
      </c>
      <c r="J248" s="13">
        <f t="shared" si="57"/>
        <v>5096</v>
      </c>
    </row>
    <row r="249" spans="1:10" ht="12.75" customHeight="1" x14ac:dyDescent="0.3">
      <c r="A249" s="35"/>
      <c r="B249" s="12"/>
      <c r="C249" s="12"/>
      <c r="D249" s="10" t="s">
        <v>235</v>
      </c>
      <c r="E249" s="90">
        <v>7000</v>
      </c>
      <c r="F249" s="90">
        <v>0</v>
      </c>
      <c r="G249" s="90">
        <f t="shared" si="64"/>
        <v>7000</v>
      </c>
      <c r="H249" s="90">
        <v>1904</v>
      </c>
      <c r="I249" s="90">
        <v>1904</v>
      </c>
      <c r="J249" s="90">
        <f t="shared" si="57"/>
        <v>5096</v>
      </c>
    </row>
    <row r="250" spans="1:10" ht="12.75" customHeight="1" x14ac:dyDescent="0.3">
      <c r="A250" s="35"/>
      <c r="B250" s="12"/>
      <c r="C250" s="54" t="s">
        <v>153</v>
      </c>
      <c r="D250" s="80"/>
      <c r="E250" s="13">
        <f>SUM(E251)</f>
        <v>0</v>
      </c>
      <c r="F250" s="13">
        <f>SUM(F251)</f>
        <v>0</v>
      </c>
      <c r="G250" s="13">
        <f t="shared" si="64"/>
        <v>0</v>
      </c>
      <c r="H250" s="13">
        <f>SUM(H251)</f>
        <v>0</v>
      </c>
      <c r="I250" s="13">
        <f>SUM(I251)</f>
        <v>0</v>
      </c>
      <c r="J250" s="13">
        <f t="shared" si="57"/>
        <v>0</v>
      </c>
    </row>
    <row r="251" spans="1:10" ht="12.75" customHeight="1" x14ac:dyDescent="0.3">
      <c r="A251" s="35"/>
      <c r="B251" s="12"/>
      <c r="C251" s="12"/>
      <c r="D251" s="10" t="s">
        <v>295</v>
      </c>
      <c r="E251" s="11">
        <v>0</v>
      </c>
      <c r="F251" s="11">
        <v>0</v>
      </c>
      <c r="G251" s="11">
        <f t="shared" si="64"/>
        <v>0</v>
      </c>
      <c r="H251" s="11">
        <v>0</v>
      </c>
      <c r="I251" s="11">
        <v>0</v>
      </c>
      <c r="J251" s="11">
        <f t="shared" si="57"/>
        <v>0</v>
      </c>
    </row>
    <row r="252" spans="1:10" ht="12.75" customHeight="1" x14ac:dyDescent="0.3">
      <c r="A252" s="35"/>
      <c r="B252" s="46" t="s">
        <v>220</v>
      </c>
      <c r="C252" s="46"/>
      <c r="D252" s="47"/>
      <c r="E252" s="13">
        <f>+E253+E255+E257</f>
        <v>0</v>
      </c>
      <c r="F252" s="13">
        <f>+F253+F255+F257</f>
        <v>0</v>
      </c>
      <c r="G252" s="13">
        <f t="shared" si="64"/>
        <v>0</v>
      </c>
      <c r="H252" s="13">
        <f>+H253+H255+H257</f>
        <v>0</v>
      </c>
      <c r="I252" s="13">
        <f>+I253+I255+I257</f>
        <v>0</v>
      </c>
      <c r="J252" s="13">
        <f t="shared" si="57"/>
        <v>0</v>
      </c>
    </row>
    <row r="253" spans="1:10" ht="12.75" customHeight="1" x14ac:dyDescent="0.3">
      <c r="A253" s="35"/>
      <c r="B253" s="12"/>
      <c r="C253" s="54" t="s">
        <v>323</v>
      </c>
      <c r="D253" s="80"/>
      <c r="E253" s="13">
        <f>+E254</f>
        <v>0</v>
      </c>
      <c r="F253" s="13">
        <f>+F254</f>
        <v>0</v>
      </c>
      <c r="G253" s="13">
        <f t="shared" si="64"/>
        <v>0</v>
      </c>
      <c r="H253" s="13">
        <f>+H254</f>
        <v>0</v>
      </c>
      <c r="I253" s="13">
        <f>+I254</f>
        <v>0</v>
      </c>
      <c r="J253" s="13">
        <f t="shared" si="57"/>
        <v>0</v>
      </c>
    </row>
    <row r="254" spans="1:10" ht="12.75" customHeight="1" x14ac:dyDescent="0.3">
      <c r="A254" s="35"/>
      <c r="B254" s="12"/>
      <c r="C254" s="12"/>
      <c r="D254" s="10" t="s">
        <v>323</v>
      </c>
      <c r="E254" s="11">
        <v>0</v>
      </c>
      <c r="F254" s="11">
        <v>0</v>
      </c>
      <c r="G254" s="11">
        <f t="shared" si="64"/>
        <v>0</v>
      </c>
      <c r="H254" s="11">
        <v>0</v>
      </c>
      <c r="I254" s="11">
        <v>0</v>
      </c>
      <c r="J254" s="11">
        <f t="shared" si="57"/>
        <v>0</v>
      </c>
    </row>
    <row r="255" spans="1:10" ht="12.75" customHeight="1" x14ac:dyDescent="0.3">
      <c r="A255" s="35"/>
      <c r="B255" s="12"/>
      <c r="C255" s="54" t="s">
        <v>304</v>
      </c>
      <c r="D255" s="80"/>
      <c r="E255" s="13">
        <f>+E256</f>
        <v>0</v>
      </c>
      <c r="F255" s="13">
        <f>+F256</f>
        <v>0</v>
      </c>
      <c r="G255" s="13">
        <f t="shared" si="64"/>
        <v>0</v>
      </c>
      <c r="H255" s="13">
        <f>+H256</f>
        <v>0</v>
      </c>
      <c r="I255" s="13">
        <f>+I256</f>
        <v>0</v>
      </c>
      <c r="J255" s="13">
        <f t="shared" si="57"/>
        <v>0</v>
      </c>
    </row>
    <row r="256" spans="1:10" ht="12.75" customHeight="1" x14ac:dyDescent="0.3">
      <c r="A256" s="35"/>
      <c r="B256" s="12"/>
      <c r="C256" s="12"/>
      <c r="D256" s="10" t="s">
        <v>278</v>
      </c>
      <c r="E256" s="11">
        <v>0</v>
      </c>
      <c r="F256" s="11">
        <v>0</v>
      </c>
      <c r="G256" s="11">
        <f t="shared" si="64"/>
        <v>0</v>
      </c>
      <c r="H256" s="11">
        <v>0</v>
      </c>
      <c r="I256" s="11">
        <v>0</v>
      </c>
      <c r="J256" s="11">
        <f t="shared" si="57"/>
        <v>0</v>
      </c>
    </row>
    <row r="257" spans="1:10" ht="12.75" customHeight="1" x14ac:dyDescent="0.3">
      <c r="A257" s="35"/>
      <c r="B257" s="12"/>
      <c r="C257" s="54" t="s">
        <v>221</v>
      </c>
      <c r="D257" s="80"/>
      <c r="E257" s="13">
        <f>+E258</f>
        <v>0</v>
      </c>
      <c r="F257" s="13">
        <f>+F258</f>
        <v>0</v>
      </c>
      <c r="G257" s="13">
        <f t="shared" si="64"/>
        <v>0</v>
      </c>
      <c r="H257" s="13">
        <f t="shared" ref="H257:I257" si="71">+H258</f>
        <v>0</v>
      </c>
      <c r="I257" s="13">
        <f t="shared" si="71"/>
        <v>0</v>
      </c>
      <c r="J257" s="13">
        <f t="shared" si="57"/>
        <v>0</v>
      </c>
    </row>
    <row r="258" spans="1:10" ht="12.75" customHeight="1" x14ac:dyDescent="0.3">
      <c r="A258" s="35"/>
      <c r="B258" s="12"/>
      <c r="C258" s="12"/>
      <c r="D258" s="10" t="s">
        <v>221</v>
      </c>
      <c r="E258" s="11">
        <v>0</v>
      </c>
      <c r="F258" s="11">
        <v>0</v>
      </c>
      <c r="G258" s="11">
        <f t="shared" si="64"/>
        <v>0</v>
      </c>
      <c r="H258" s="11">
        <v>0</v>
      </c>
      <c r="I258" s="11">
        <v>0</v>
      </c>
      <c r="J258" s="11">
        <f t="shared" si="57"/>
        <v>0</v>
      </c>
    </row>
    <row r="259" spans="1:10" ht="12.75" customHeight="1" x14ac:dyDescent="0.3">
      <c r="A259" s="35"/>
      <c r="B259" s="46" t="s">
        <v>26</v>
      </c>
      <c r="C259" s="46"/>
      <c r="D259" s="47"/>
      <c r="E259" s="13">
        <f>+E260+E261+E267+E268++E273+E274+E278</f>
        <v>151064</v>
      </c>
      <c r="F259" s="13">
        <f>+F260+F261+F267+F268++F273+F274+F278</f>
        <v>0</v>
      </c>
      <c r="G259" s="13">
        <f t="shared" si="64"/>
        <v>151064</v>
      </c>
      <c r="H259" s="13">
        <f>+H260+H261+H267+H268++H273+H274+H278</f>
        <v>31574</v>
      </c>
      <c r="I259" s="13">
        <f>+I260+I261+I267+I268++I273+I274+I278</f>
        <v>31574</v>
      </c>
      <c r="J259" s="13">
        <f t="shared" si="57"/>
        <v>119490</v>
      </c>
    </row>
    <row r="260" spans="1:10" ht="12.75" customHeight="1" x14ac:dyDescent="0.3">
      <c r="A260" s="35"/>
      <c r="B260" s="12"/>
      <c r="C260" s="54" t="s">
        <v>154</v>
      </c>
      <c r="D260" s="80"/>
      <c r="E260" s="13">
        <v>0</v>
      </c>
      <c r="F260" s="13">
        <v>0</v>
      </c>
      <c r="G260" s="13">
        <f t="shared" si="64"/>
        <v>0</v>
      </c>
      <c r="H260" s="13">
        <v>0</v>
      </c>
      <c r="I260" s="13">
        <v>0</v>
      </c>
      <c r="J260" s="13">
        <f t="shared" si="57"/>
        <v>0</v>
      </c>
    </row>
    <row r="261" spans="1:10" ht="12.75" customHeight="1" x14ac:dyDescent="0.3">
      <c r="A261" s="35"/>
      <c r="B261" s="12"/>
      <c r="C261" s="54" t="s">
        <v>155</v>
      </c>
      <c r="D261" s="80"/>
      <c r="E261" s="13">
        <f>SUM(E262:E266)</f>
        <v>40000</v>
      </c>
      <c r="F261" s="13">
        <f>SUM(F262:F266)</f>
        <v>0</v>
      </c>
      <c r="G261" s="13">
        <f t="shared" si="64"/>
        <v>40000</v>
      </c>
      <c r="H261" s="13">
        <f>SUM(H262:H266)</f>
        <v>31574</v>
      </c>
      <c r="I261" s="13">
        <f>SUM(I262:I266)</f>
        <v>31574</v>
      </c>
      <c r="J261" s="13">
        <f t="shared" si="57"/>
        <v>8426</v>
      </c>
    </row>
    <row r="262" spans="1:10" ht="12.75" customHeight="1" x14ac:dyDescent="0.3">
      <c r="A262" s="35"/>
      <c r="B262" s="12"/>
      <c r="C262" s="12"/>
      <c r="D262" s="10" t="s">
        <v>236</v>
      </c>
      <c r="E262" s="11">
        <v>0</v>
      </c>
      <c r="F262" s="11">
        <v>0</v>
      </c>
      <c r="G262" s="11">
        <f t="shared" si="64"/>
        <v>0</v>
      </c>
      <c r="H262" s="11">
        <v>0</v>
      </c>
      <c r="I262" s="11">
        <v>0</v>
      </c>
      <c r="J262" s="11">
        <f t="shared" si="57"/>
        <v>0</v>
      </c>
    </row>
    <row r="263" spans="1:10" ht="12.75" customHeight="1" x14ac:dyDescent="0.3">
      <c r="A263" s="35"/>
      <c r="B263" s="12"/>
      <c r="C263" s="12"/>
      <c r="D263" s="10" t="s">
        <v>271</v>
      </c>
      <c r="E263" s="11">
        <v>0</v>
      </c>
      <c r="F263" s="11">
        <v>0</v>
      </c>
      <c r="G263" s="11">
        <f t="shared" si="64"/>
        <v>0</v>
      </c>
      <c r="H263" s="11">
        <v>0</v>
      </c>
      <c r="I263" s="11">
        <v>0</v>
      </c>
      <c r="J263" s="11">
        <f t="shared" si="57"/>
        <v>0</v>
      </c>
    </row>
    <row r="264" spans="1:10" ht="12.75" customHeight="1" x14ac:dyDescent="0.3">
      <c r="A264" s="35"/>
      <c r="B264" s="12"/>
      <c r="C264" s="12"/>
      <c r="D264" s="10" t="s">
        <v>237</v>
      </c>
      <c r="E264" s="11">
        <v>0</v>
      </c>
      <c r="F264" s="11">
        <v>0</v>
      </c>
      <c r="G264" s="11">
        <f t="shared" si="64"/>
        <v>0</v>
      </c>
      <c r="H264" s="11">
        <v>0</v>
      </c>
      <c r="I264" s="11">
        <v>0</v>
      </c>
      <c r="J264" s="11">
        <f t="shared" si="57"/>
        <v>0</v>
      </c>
    </row>
    <row r="265" spans="1:10" ht="12.75" customHeight="1" x14ac:dyDescent="0.3">
      <c r="A265" s="35"/>
      <c r="B265" s="12"/>
      <c r="C265" s="12"/>
      <c r="D265" s="10" t="s">
        <v>293</v>
      </c>
      <c r="E265" s="11">
        <v>0</v>
      </c>
      <c r="F265" s="11">
        <v>0</v>
      </c>
      <c r="G265" s="11">
        <f t="shared" si="64"/>
        <v>0</v>
      </c>
      <c r="H265" s="11">
        <v>0</v>
      </c>
      <c r="I265" s="11">
        <v>0</v>
      </c>
      <c r="J265" s="11">
        <f t="shared" si="57"/>
        <v>0</v>
      </c>
    </row>
    <row r="266" spans="1:10" ht="12.75" customHeight="1" x14ac:dyDescent="0.3">
      <c r="A266" s="35"/>
      <c r="B266" s="12"/>
      <c r="C266" s="12"/>
      <c r="D266" s="10" t="s">
        <v>238</v>
      </c>
      <c r="E266" s="90">
        <v>40000</v>
      </c>
      <c r="F266" s="90">
        <v>0</v>
      </c>
      <c r="G266" s="90">
        <f t="shared" si="64"/>
        <v>40000</v>
      </c>
      <c r="H266" s="90">
        <v>31574</v>
      </c>
      <c r="I266" s="90">
        <v>31574</v>
      </c>
      <c r="J266" s="90">
        <f t="shared" si="57"/>
        <v>8426</v>
      </c>
    </row>
    <row r="267" spans="1:10" ht="12.75" customHeight="1" x14ac:dyDescent="0.3">
      <c r="A267" s="35"/>
      <c r="B267" s="12"/>
      <c r="C267" s="54" t="s">
        <v>156</v>
      </c>
      <c r="D267" s="80"/>
      <c r="E267" s="13">
        <v>0</v>
      </c>
      <c r="F267" s="13">
        <v>0</v>
      </c>
      <c r="G267" s="13">
        <f t="shared" si="64"/>
        <v>0</v>
      </c>
      <c r="H267" s="13">
        <v>0</v>
      </c>
      <c r="I267" s="13">
        <v>0</v>
      </c>
      <c r="J267" s="13">
        <f t="shared" si="57"/>
        <v>0</v>
      </c>
    </row>
    <row r="268" spans="1:10" ht="12.75" customHeight="1" x14ac:dyDescent="0.3">
      <c r="A268" s="35"/>
      <c r="B268" s="12"/>
      <c r="C268" s="54" t="s">
        <v>157</v>
      </c>
      <c r="D268" s="80"/>
      <c r="E268" s="13">
        <f>SUM(E269:E272)</f>
        <v>0</v>
      </c>
      <c r="F268" s="13">
        <f>SUM(F269:F272)</f>
        <v>0</v>
      </c>
      <c r="G268" s="13">
        <f t="shared" si="64"/>
        <v>0</v>
      </c>
      <c r="H268" s="13">
        <f>SUM(H269:H272)</f>
        <v>0</v>
      </c>
      <c r="I268" s="13">
        <f>SUM(I269:I272)</f>
        <v>0</v>
      </c>
      <c r="J268" s="13">
        <f t="shared" ref="J268:J342" si="72">G268-H268</f>
        <v>0</v>
      </c>
    </row>
    <row r="269" spans="1:10" ht="12.75" customHeight="1" x14ac:dyDescent="0.3">
      <c r="A269" s="35"/>
      <c r="B269" s="12"/>
      <c r="C269" s="12"/>
      <c r="D269" s="10" t="s">
        <v>157</v>
      </c>
      <c r="E269" s="11">
        <v>0</v>
      </c>
      <c r="F269" s="11">
        <v>0</v>
      </c>
      <c r="G269" s="11">
        <f t="shared" si="64"/>
        <v>0</v>
      </c>
      <c r="H269" s="11">
        <v>0</v>
      </c>
      <c r="I269" s="11">
        <v>0</v>
      </c>
      <c r="J269" s="11">
        <f t="shared" si="72"/>
        <v>0</v>
      </c>
    </row>
    <row r="270" spans="1:10" ht="12.75" customHeight="1" x14ac:dyDescent="0.3">
      <c r="A270" s="35"/>
      <c r="B270" s="12"/>
      <c r="C270" s="12"/>
      <c r="D270" s="10" t="s">
        <v>239</v>
      </c>
      <c r="E270" s="11">
        <v>0</v>
      </c>
      <c r="F270" s="11">
        <v>0</v>
      </c>
      <c r="G270" s="11">
        <f t="shared" si="64"/>
        <v>0</v>
      </c>
      <c r="H270" s="11">
        <v>0</v>
      </c>
      <c r="I270" s="11">
        <v>0</v>
      </c>
      <c r="J270" s="11">
        <f t="shared" si="72"/>
        <v>0</v>
      </c>
    </row>
    <row r="271" spans="1:10" ht="12.75" customHeight="1" x14ac:dyDescent="0.3">
      <c r="A271" s="35"/>
      <c r="B271" s="12"/>
      <c r="C271" s="12"/>
      <c r="D271" s="10" t="s">
        <v>240</v>
      </c>
      <c r="E271" s="11">
        <v>0</v>
      </c>
      <c r="F271" s="11">
        <v>0</v>
      </c>
      <c r="G271" s="11">
        <f t="shared" si="64"/>
        <v>0</v>
      </c>
      <c r="H271" s="11">
        <v>0</v>
      </c>
      <c r="I271" s="11">
        <v>0</v>
      </c>
      <c r="J271" s="11">
        <f t="shared" si="72"/>
        <v>0</v>
      </c>
    </row>
    <row r="272" spans="1:10" ht="12.75" customHeight="1" x14ac:dyDescent="0.3">
      <c r="A272" s="35"/>
      <c r="B272" s="12"/>
      <c r="C272" s="12"/>
      <c r="D272" s="10" t="s">
        <v>272</v>
      </c>
      <c r="E272" s="11">
        <v>0</v>
      </c>
      <c r="F272" s="11">
        <v>0</v>
      </c>
      <c r="G272" s="11">
        <f t="shared" si="64"/>
        <v>0</v>
      </c>
      <c r="H272" s="11">
        <v>0</v>
      </c>
      <c r="I272" s="11">
        <v>0</v>
      </c>
      <c r="J272" s="11">
        <f t="shared" si="72"/>
        <v>0</v>
      </c>
    </row>
    <row r="273" spans="1:10" ht="12.75" customHeight="1" x14ac:dyDescent="0.3">
      <c r="A273" s="35"/>
      <c r="B273" s="12"/>
      <c r="C273" s="54" t="s">
        <v>158</v>
      </c>
      <c r="D273" s="80"/>
      <c r="E273" s="13">
        <v>0</v>
      </c>
      <c r="F273" s="13">
        <v>0</v>
      </c>
      <c r="G273" s="13">
        <f t="shared" si="64"/>
        <v>0</v>
      </c>
      <c r="H273" s="13">
        <v>0</v>
      </c>
      <c r="I273" s="13">
        <v>0</v>
      </c>
      <c r="J273" s="13">
        <f t="shared" si="72"/>
        <v>0</v>
      </c>
    </row>
    <row r="274" spans="1:10" ht="25.5" customHeight="1" x14ac:dyDescent="0.3">
      <c r="A274" s="35"/>
      <c r="B274" s="12"/>
      <c r="C274" s="102" t="s">
        <v>159</v>
      </c>
      <c r="D274" s="103"/>
      <c r="E274" s="13">
        <f>SUM(E275:E277)</f>
        <v>111064</v>
      </c>
      <c r="F274" s="13">
        <f>SUM(F275:F277)</f>
        <v>0</v>
      </c>
      <c r="G274" s="13">
        <f t="shared" si="64"/>
        <v>111064</v>
      </c>
      <c r="H274" s="13">
        <f t="shared" ref="H274:I274" si="73">SUM(H275:H277)</f>
        <v>0</v>
      </c>
      <c r="I274" s="13">
        <f t="shared" si="73"/>
        <v>0</v>
      </c>
      <c r="J274" s="13">
        <f t="shared" si="72"/>
        <v>111064</v>
      </c>
    </row>
    <row r="275" spans="1:10" x14ac:dyDescent="0.3">
      <c r="A275" s="35"/>
      <c r="B275" s="12"/>
      <c r="C275" s="12"/>
      <c r="D275" s="10" t="s">
        <v>241</v>
      </c>
      <c r="E275" s="90">
        <v>111064</v>
      </c>
      <c r="F275" s="11">
        <v>0</v>
      </c>
      <c r="G275" s="11">
        <f t="shared" si="64"/>
        <v>111064</v>
      </c>
      <c r="H275" s="11">
        <v>0</v>
      </c>
      <c r="I275" s="11">
        <v>0</v>
      </c>
      <c r="J275" s="11">
        <f t="shared" si="72"/>
        <v>111064</v>
      </c>
    </row>
    <row r="276" spans="1:10" x14ac:dyDescent="0.3">
      <c r="A276" s="35"/>
      <c r="B276" s="12"/>
      <c r="C276" s="12"/>
      <c r="D276" s="10" t="s">
        <v>291</v>
      </c>
      <c r="E276" s="11">
        <v>0</v>
      </c>
      <c r="F276" s="11">
        <v>0</v>
      </c>
      <c r="G276" s="11">
        <f t="shared" si="64"/>
        <v>0</v>
      </c>
      <c r="H276" s="11">
        <v>0</v>
      </c>
      <c r="I276" s="11">
        <v>0</v>
      </c>
      <c r="J276" s="11">
        <f t="shared" si="72"/>
        <v>0</v>
      </c>
    </row>
    <row r="277" spans="1:10" x14ac:dyDescent="0.3">
      <c r="A277" s="35"/>
      <c r="B277" s="12"/>
      <c r="C277" s="12"/>
      <c r="D277" s="10" t="s">
        <v>290</v>
      </c>
      <c r="E277" s="11">
        <v>0</v>
      </c>
      <c r="F277" s="11">
        <v>0</v>
      </c>
      <c r="G277" s="11">
        <f t="shared" si="64"/>
        <v>0</v>
      </c>
      <c r="H277" s="11">
        <v>0</v>
      </c>
      <c r="I277" s="11">
        <v>0</v>
      </c>
      <c r="J277" s="11">
        <f t="shared" si="72"/>
        <v>0</v>
      </c>
    </row>
    <row r="278" spans="1:10" ht="12.75" customHeight="1" x14ac:dyDescent="0.3">
      <c r="A278" s="35"/>
      <c r="B278" s="12"/>
      <c r="C278" s="54" t="s">
        <v>160</v>
      </c>
      <c r="D278" s="80"/>
      <c r="E278" s="13">
        <f>SUM(E279:E283)</f>
        <v>0</v>
      </c>
      <c r="F278" s="13">
        <f>SUM(F279:F283)</f>
        <v>0</v>
      </c>
      <c r="G278" s="13">
        <f t="shared" si="64"/>
        <v>0</v>
      </c>
      <c r="H278" s="13">
        <f t="shared" ref="H278:I278" si="74">SUM(H279:H283)</f>
        <v>0</v>
      </c>
      <c r="I278" s="13">
        <f t="shared" si="74"/>
        <v>0</v>
      </c>
      <c r="J278" s="13">
        <f t="shared" si="72"/>
        <v>0</v>
      </c>
    </row>
    <row r="279" spans="1:10" ht="12.75" customHeight="1" x14ac:dyDescent="0.3">
      <c r="A279" s="35"/>
      <c r="B279" s="12"/>
      <c r="C279" s="12"/>
      <c r="D279" s="10" t="s">
        <v>242</v>
      </c>
      <c r="E279" s="11">
        <v>0</v>
      </c>
      <c r="F279" s="11">
        <v>0</v>
      </c>
      <c r="G279" s="11">
        <f t="shared" si="64"/>
        <v>0</v>
      </c>
      <c r="H279" s="11">
        <v>0</v>
      </c>
      <c r="I279" s="11">
        <v>0</v>
      </c>
      <c r="J279" s="11">
        <f t="shared" si="72"/>
        <v>0</v>
      </c>
    </row>
    <row r="280" spans="1:10" ht="12.75" customHeight="1" x14ac:dyDescent="0.3">
      <c r="A280" s="35"/>
      <c r="B280" s="12"/>
      <c r="C280" s="12"/>
      <c r="D280" s="10" t="s">
        <v>243</v>
      </c>
      <c r="E280" s="11">
        <v>0</v>
      </c>
      <c r="F280" s="11">
        <v>0</v>
      </c>
      <c r="G280" s="11">
        <f t="shared" si="64"/>
        <v>0</v>
      </c>
      <c r="H280" s="11">
        <v>0</v>
      </c>
      <c r="I280" s="11">
        <v>0</v>
      </c>
      <c r="J280" s="11">
        <f t="shared" si="72"/>
        <v>0</v>
      </c>
    </row>
    <row r="281" spans="1:10" ht="12.75" customHeight="1" x14ac:dyDescent="0.3">
      <c r="A281" s="35"/>
      <c r="B281" s="12"/>
      <c r="C281" s="12"/>
      <c r="D281" s="10" t="s">
        <v>244</v>
      </c>
      <c r="E281" s="11">
        <v>0</v>
      </c>
      <c r="F281" s="11">
        <v>0</v>
      </c>
      <c r="G281" s="11">
        <f t="shared" si="64"/>
        <v>0</v>
      </c>
      <c r="H281" s="11">
        <v>0</v>
      </c>
      <c r="I281" s="11">
        <v>0</v>
      </c>
      <c r="J281" s="11">
        <f t="shared" si="72"/>
        <v>0</v>
      </c>
    </row>
    <row r="282" spans="1:10" ht="12.75" customHeight="1" x14ac:dyDescent="0.3">
      <c r="A282" s="35"/>
      <c r="B282" s="12"/>
      <c r="C282" s="12"/>
      <c r="D282" s="10" t="s">
        <v>282</v>
      </c>
      <c r="E282" s="11">
        <v>0</v>
      </c>
      <c r="F282" s="11">
        <v>0</v>
      </c>
      <c r="G282" s="11">
        <f t="shared" si="64"/>
        <v>0</v>
      </c>
      <c r="H282" s="11">
        <v>0</v>
      </c>
      <c r="I282" s="11">
        <v>0</v>
      </c>
      <c r="J282" s="11">
        <f t="shared" si="72"/>
        <v>0</v>
      </c>
    </row>
    <row r="283" spans="1:10" ht="12.75" customHeight="1" x14ac:dyDescent="0.3">
      <c r="A283" s="35"/>
      <c r="B283" s="12"/>
      <c r="C283" s="12"/>
      <c r="D283" s="10" t="s">
        <v>283</v>
      </c>
      <c r="E283" s="11">
        <v>0</v>
      </c>
      <c r="F283" s="11">
        <v>0</v>
      </c>
      <c r="G283" s="11">
        <f t="shared" si="64"/>
        <v>0</v>
      </c>
      <c r="H283" s="11">
        <v>0</v>
      </c>
      <c r="I283" s="11">
        <v>0</v>
      </c>
      <c r="J283" s="11">
        <f t="shared" si="72"/>
        <v>0</v>
      </c>
    </row>
    <row r="284" spans="1:10" ht="12.75" customHeight="1" x14ac:dyDescent="0.3">
      <c r="A284" s="45" t="s">
        <v>27</v>
      </c>
      <c r="B284" s="46"/>
      <c r="C284" s="46"/>
      <c r="D284" s="47"/>
      <c r="E284" s="13">
        <f>SUM(E285+E290+E303+E306)</f>
        <v>446400</v>
      </c>
      <c r="F284" s="13">
        <f>SUM(F285+F290+F303+F306)</f>
        <v>0</v>
      </c>
      <c r="G284" s="13">
        <f t="shared" si="64"/>
        <v>446400</v>
      </c>
      <c r="H284" s="13">
        <f>SUM(H285+H290+H303+H306)</f>
        <v>111600</v>
      </c>
      <c r="I284" s="13">
        <f>SUM(I285+I290+I303+I306)</f>
        <v>111600</v>
      </c>
      <c r="J284" s="13">
        <f t="shared" si="72"/>
        <v>334800</v>
      </c>
    </row>
    <row r="285" spans="1:10" ht="12.75" customHeight="1" x14ac:dyDescent="0.3">
      <c r="A285" s="35"/>
      <c r="B285" s="46" t="s">
        <v>28</v>
      </c>
      <c r="C285" s="46"/>
      <c r="D285" s="47"/>
      <c r="E285" s="13">
        <f>SUM(E286:E289)</f>
        <v>0</v>
      </c>
      <c r="F285" s="13">
        <f>SUM(F286:F289)</f>
        <v>0</v>
      </c>
      <c r="G285" s="13">
        <f t="shared" si="64"/>
        <v>0</v>
      </c>
      <c r="H285" s="13">
        <f t="shared" ref="H285:I285" si="75">SUM(H286:H289)</f>
        <v>0</v>
      </c>
      <c r="I285" s="13">
        <f t="shared" si="75"/>
        <v>0</v>
      </c>
      <c r="J285" s="13">
        <f t="shared" si="72"/>
        <v>0</v>
      </c>
    </row>
    <row r="286" spans="1:10" ht="12.75" customHeight="1" x14ac:dyDescent="0.3">
      <c r="A286" s="35"/>
      <c r="B286" s="12"/>
      <c r="C286" s="54" t="s">
        <v>161</v>
      </c>
      <c r="D286" s="80"/>
      <c r="E286" s="13">
        <v>0</v>
      </c>
      <c r="F286" s="13">
        <v>0</v>
      </c>
      <c r="G286" s="13">
        <f t="shared" si="64"/>
        <v>0</v>
      </c>
      <c r="H286" s="13">
        <v>0</v>
      </c>
      <c r="I286" s="13">
        <v>0</v>
      </c>
      <c r="J286" s="13">
        <f t="shared" si="72"/>
        <v>0</v>
      </c>
    </row>
    <row r="287" spans="1:10" ht="12.75" customHeight="1" x14ac:dyDescent="0.3">
      <c r="A287" s="35"/>
      <c r="B287" s="12"/>
      <c r="C287" s="54" t="s">
        <v>162</v>
      </c>
      <c r="D287" s="80"/>
      <c r="E287" s="13">
        <v>0</v>
      </c>
      <c r="F287" s="13">
        <v>0</v>
      </c>
      <c r="G287" s="13">
        <f t="shared" si="64"/>
        <v>0</v>
      </c>
      <c r="H287" s="13">
        <v>0</v>
      </c>
      <c r="I287" s="13">
        <v>0</v>
      </c>
      <c r="J287" s="13">
        <f t="shared" si="72"/>
        <v>0</v>
      </c>
    </row>
    <row r="288" spans="1:10" ht="12.75" customHeight="1" x14ac:dyDescent="0.3">
      <c r="A288" s="35"/>
      <c r="B288" s="12"/>
      <c r="C288" s="54" t="s">
        <v>163</v>
      </c>
      <c r="D288" s="80"/>
      <c r="E288" s="13">
        <v>0</v>
      </c>
      <c r="F288" s="13">
        <v>0</v>
      </c>
      <c r="G288" s="13">
        <f t="shared" si="64"/>
        <v>0</v>
      </c>
      <c r="H288" s="13">
        <v>0</v>
      </c>
      <c r="I288" s="13">
        <v>0</v>
      </c>
      <c r="J288" s="13">
        <f t="shared" si="72"/>
        <v>0</v>
      </c>
    </row>
    <row r="289" spans="1:10" ht="12.75" customHeight="1" x14ac:dyDescent="0.3">
      <c r="A289" s="35"/>
      <c r="B289" s="12"/>
      <c r="C289" s="54" t="s">
        <v>164</v>
      </c>
      <c r="D289" s="80"/>
      <c r="E289" s="13">
        <v>0</v>
      </c>
      <c r="F289" s="13">
        <v>0</v>
      </c>
      <c r="G289" s="13">
        <f t="shared" ref="G289:G371" si="76">E289+F289</f>
        <v>0</v>
      </c>
      <c r="H289" s="13">
        <v>0</v>
      </c>
      <c r="I289" s="13">
        <v>0</v>
      </c>
      <c r="J289" s="13">
        <f t="shared" si="72"/>
        <v>0</v>
      </c>
    </row>
    <row r="290" spans="1:10" ht="12.75" customHeight="1" x14ac:dyDescent="0.3">
      <c r="A290" s="35"/>
      <c r="B290" s="46" t="s">
        <v>29</v>
      </c>
      <c r="C290" s="46"/>
      <c r="D290" s="47"/>
      <c r="E290" s="13">
        <f>+E291+E297+E298+E300+E301+E302</f>
        <v>446400</v>
      </c>
      <c r="F290" s="13">
        <f>+F291+F297+F298+F300+F301+F302</f>
        <v>0</v>
      </c>
      <c r="G290" s="13">
        <f t="shared" si="76"/>
        <v>446400</v>
      </c>
      <c r="H290" s="13">
        <f>+H291+H297+H298+H300+H301+H302</f>
        <v>111600</v>
      </c>
      <c r="I290" s="13">
        <f>+I291+I297+I298+I300+I301+I302</f>
        <v>111600</v>
      </c>
      <c r="J290" s="13">
        <f t="shared" si="72"/>
        <v>334800</v>
      </c>
    </row>
    <row r="291" spans="1:10" ht="12.75" customHeight="1" x14ac:dyDescent="0.3">
      <c r="A291" s="35"/>
      <c r="B291" s="12"/>
      <c r="C291" s="54" t="s">
        <v>165</v>
      </c>
      <c r="D291" s="80"/>
      <c r="E291" s="13">
        <f>SUM(E292:E296)</f>
        <v>446400</v>
      </c>
      <c r="F291" s="13">
        <f>SUM(F292:F296)</f>
        <v>0</v>
      </c>
      <c r="G291" s="13">
        <f t="shared" si="76"/>
        <v>446400</v>
      </c>
      <c r="H291" s="13">
        <f>SUM(H292:H296)</f>
        <v>111600</v>
      </c>
      <c r="I291" s="13">
        <f>SUM(I292:I296)</f>
        <v>111600</v>
      </c>
      <c r="J291" s="13">
        <f t="shared" si="72"/>
        <v>334800</v>
      </c>
    </row>
    <row r="292" spans="1:10" ht="12.75" customHeight="1" x14ac:dyDescent="0.3">
      <c r="A292" s="35"/>
      <c r="B292" s="12"/>
      <c r="C292" s="12"/>
      <c r="D292" s="10" t="s">
        <v>386</v>
      </c>
      <c r="E292" s="11">
        <v>0</v>
      </c>
      <c r="F292" s="11">
        <v>0</v>
      </c>
      <c r="G292" s="11">
        <f t="shared" si="76"/>
        <v>0</v>
      </c>
      <c r="H292" s="11">
        <v>0</v>
      </c>
      <c r="I292" s="11">
        <v>0</v>
      </c>
      <c r="J292" s="11">
        <f t="shared" si="72"/>
        <v>0</v>
      </c>
    </row>
    <row r="293" spans="1:10" ht="12.75" customHeight="1" x14ac:dyDescent="0.3">
      <c r="A293" s="35"/>
      <c r="B293" s="12"/>
      <c r="C293" s="12"/>
      <c r="D293" s="10" t="s">
        <v>245</v>
      </c>
      <c r="E293" s="11">
        <v>0</v>
      </c>
      <c r="F293" s="11">
        <v>0</v>
      </c>
      <c r="G293" s="11">
        <f t="shared" si="76"/>
        <v>0</v>
      </c>
      <c r="H293" s="11">
        <v>0</v>
      </c>
      <c r="I293" s="11">
        <v>0</v>
      </c>
      <c r="J293" s="11">
        <f t="shared" si="72"/>
        <v>0</v>
      </c>
    </row>
    <row r="294" spans="1:10" x14ac:dyDescent="0.3">
      <c r="A294" s="35"/>
      <c r="B294" s="12"/>
      <c r="C294" s="12"/>
      <c r="D294" s="10" t="s">
        <v>273</v>
      </c>
      <c r="E294" s="11">
        <v>0</v>
      </c>
      <c r="F294" s="11">
        <v>0</v>
      </c>
      <c r="G294" s="11">
        <f t="shared" si="76"/>
        <v>0</v>
      </c>
      <c r="H294" s="11">
        <v>0</v>
      </c>
      <c r="I294" s="11">
        <v>0</v>
      </c>
      <c r="J294" s="11">
        <f t="shared" si="72"/>
        <v>0</v>
      </c>
    </row>
    <row r="295" spans="1:10" ht="12.75" customHeight="1" x14ac:dyDescent="0.3">
      <c r="A295" s="35"/>
      <c r="B295" s="12"/>
      <c r="C295" s="12"/>
      <c r="D295" s="10" t="s">
        <v>324</v>
      </c>
      <c r="E295" s="11">
        <v>0</v>
      </c>
      <c r="F295" s="11">
        <v>0</v>
      </c>
      <c r="G295" s="11">
        <f>E295+F295</f>
        <v>0</v>
      </c>
      <c r="H295" s="11">
        <v>0</v>
      </c>
      <c r="I295" s="11">
        <v>0</v>
      </c>
      <c r="J295" s="11">
        <f>G295-H295</f>
        <v>0</v>
      </c>
    </row>
    <row r="296" spans="1:10" ht="12.75" customHeight="1" x14ac:dyDescent="0.3">
      <c r="A296" s="35"/>
      <c r="B296" s="12"/>
      <c r="C296" s="12"/>
      <c r="D296" s="10" t="s">
        <v>272</v>
      </c>
      <c r="E296" s="90">
        <v>446400</v>
      </c>
      <c r="F296" s="90">
        <v>0</v>
      </c>
      <c r="G296" s="90">
        <f t="shared" si="76"/>
        <v>446400</v>
      </c>
      <c r="H296" s="90">
        <v>111600</v>
      </c>
      <c r="I296" s="90">
        <v>111600</v>
      </c>
      <c r="J296" s="90">
        <f t="shared" si="72"/>
        <v>334800</v>
      </c>
    </row>
    <row r="297" spans="1:10" ht="12.75" customHeight="1" x14ac:dyDescent="0.3">
      <c r="A297" s="35"/>
      <c r="B297" s="12"/>
      <c r="C297" s="54" t="s">
        <v>166</v>
      </c>
      <c r="D297" s="80"/>
      <c r="E297" s="13">
        <v>0</v>
      </c>
      <c r="F297" s="13">
        <v>0</v>
      </c>
      <c r="G297" s="13">
        <f t="shared" si="76"/>
        <v>0</v>
      </c>
      <c r="H297" s="13">
        <v>0</v>
      </c>
      <c r="I297" s="13">
        <v>0</v>
      </c>
      <c r="J297" s="13">
        <f t="shared" si="72"/>
        <v>0</v>
      </c>
    </row>
    <row r="298" spans="1:10" ht="12.75" customHeight="1" x14ac:dyDescent="0.3">
      <c r="A298" s="35"/>
      <c r="B298" s="12"/>
      <c r="C298" s="54" t="s">
        <v>167</v>
      </c>
      <c r="D298" s="80"/>
      <c r="E298" s="13">
        <f>+E299</f>
        <v>0</v>
      </c>
      <c r="F298" s="13">
        <f>+F299</f>
        <v>0</v>
      </c>
      <c r="G298" s="13">
        <f t="shared" si="76"/>
        <v>0</v>
      </c>
      <c r="H298" s="13">
        <f t="shared" ref="H298:I298" si="77">+H299</f>
        <v>0</v>
      </c>
      <c r="I298" s="13">
        <f t="shared" si="77"/>
        <v>0</v>
      </c>
      <c r="J298" s="13">
        <f t="shared" si="72"/>
        <v>0</v>
      </c>
    </row>
    <row r="299" spans="1:10" ht="12.75" customHeight="1" x14ac:dyDescent="0.3">
      <c r="A299" s="35"/>
      <c r="B299" s="12"/>
      <c r="C299" s="12"/>
      <c r="D299" s="10" t="s">
        <v>167</v>
      </c>
      <c r="E299" s="11">
        <v>0</v>
      </c>
      <c r="F299" s="11">
        <v>0</v>
      </c>
      <c r="G299" s="11">
        <f t="shared" si="76"/>
        <v>0</v>
      </c>
      <c r="H299" s="11">
        <v>0</v>
      </c>
      <c r="I299" s="11">
        <v>0</v>
      </c>
      <c r="J299" s="11">
        <f t="shared" si="72"/>
        <v>0</v>
      </c>
    </row>
    <row r="300" spans="1:10" ht="12.75" customHeight="1" x14ac:dyDescent="0.3">
      <c r="A300" s="35"/>
      <c r="B300" s="12"/>
      <c r="C300" s="54" t="s">
        <v>168</v>
      </c>
      <c r="D300" s="80"/>
      <c r="E300" s="13">
        <v>0</v>
      </c>
      <c r="F300" s="13">
        <v>0</v>
      </c>
      <c r="G300" s="13">
        <f t="shared" si="76"/>
        <v>0</v>
      </c>
      <c r="H300" s="13">
        <v>0</v>
      </c>
      <c r="I300" s="13">
        <v>0</v>
      </c>
      <c r="J300" s="13">
        <f t="shared" si="72"/>
        <v>0</v>
      </c>
    </row>
    <row r="301" spans="1:10" ht="12.75" customHeight="1" x14ac:dyDescent="0.3">
      <c r="A301" s="35"/>
      <c r="B301" s="12"/>
      <c r="C301" s="54" t="s">
        <v>169</v>
      </c>
      <c r="D301" s="80"/>
      <c r="E301" s="13">
        <v>0</v>
      </c>
      <c r="F301" s="13">
        <v>0</v>
      </c>
      <c r="G301" s="13">
        <f t="shared" si="76"/>
        <v>0</v>
      </c>
      <c r="H301" s="13">
        <v>0</v>
      </c>
      <c r="I301" s="13">
        <v>0</v>
      </c>
      <c r="J301" s="13">
        <f t="shared" si="72"/>
        <v>0</v>
      </c>
    </row>
    <row r="302" spans="1:10" ht="12.75" customHeight="1" x14ac:dyDescent="0.3">
      <c r="A302" s="35"/>
      <c r="B302" s="12"/>
      <c r="C302" s="54" t="s">
        <v>170</v>
      </c>
      <c r="D302" s="80"/>
      <c r="E302" s="13">
        <v>0</v>
      </c>
      <c r="F302" s="13">
        <v>0</v>
      </c>
      <c r="G302" s="13">
        <f t="shared" si="76"/>
        <v>0</v>
      </c>
      <c r="H302" s="13">
        <v>0</v>
      </c>
      <c r="I302" s="13">
        <v>0</v>
      </c>
      <c r="J302" s="13">
        <f t="shared" si="72"/>
        <v>0</v>
      </c>
    </row>
    <row r="303" spans="1:10" ht="12.75" customHeight="1" x14ac:dyDescent="0.3">
      <c r="A303" s="35"/>
      <c r="B303" s="46" t="s">
        <v>30</v>
      </c>
      <c r="C303" s="46"/>
      <c r="D303" s="47"/>
      <c r="E303" s="13">
        <f>SUM(E304:E305)</f>
        <v>0</v>
      </c>
      <c r="F303" s="13">
        <f>SUM(F304:F305)</f>
        <v>0</v>
      </c>
      <c r="G303" s="13">
        <f t="shared" si="76"/>
        <v>0</v>
      </c>
      <c r="H303" s="13">
        <f t="shared" ref="H303:I303" si="78">SUM(H304:H305)</f>
        <v>0</v>
      </c>
      <c r="I303" s="13">
        <f t="shared" si="78"/>
        <v>0</v>
      </c>
      <c r="J303" s="13">
        <f t="shared" si="72"/>
        <v>0</v>
      </c>
    </row>
    <row r="304" spans="1:10" ht="12.75" customHeight="1" x14ac:dyDescent="0.3">
      <c r="A304" s="35"/>
      <c r="B304" s="12"/>
      <c r="C304" s="54" t="s">
        <v>171</v>
      </c>
      <c r="D304" s="80"/>
      <c r="E304" s="13">
        <v>0</v>
      </c>
      <c r="F304" s="13">
        <v>0</v>
      </c>
      <c r="G304" s="13">
        <f t="shared" si="76"/>
        <v>0</v>
      </c>
      <c r="H304" s="13">
        <v>0</v>
      </c>
      <c r="I304" s="13">
        <v>0</v>
      </c>
      <c r="J304" s="13">
        <f t="shared" si="72"/>
        <v>0</v>
      </c>
    </row>
    <row r="305" spans="1:11" ht="12.75" customHeight="1" x14ac:dyDescent="0.3">
      <c r="A305" s="35"/>
      <c r="B305" s="12"/>
      <c r="C305" s="54" t="s">
        <v>172</v>
      </c>
      <c r="D305" s="80"/>
      <c r="E305" s="13">
        <v>0</v>
      </c>
      <c r="F305" s="13">
        <v>0</v>
      </c>
      <c r="G305" s="13">
        <f t="shared" si="76"/>
        <v>0</v>
      </c>
      <c r="H305" s="13">
        <v>0</v>
      </c>
      <c r="I305" s="13">
        <v>0</v>
      </c>
      <c r="J305" s="13">
        <f t="shared" si="72"/>
        <v>0</v>
      </c>
    </row>
    <row r="306" spans="1:11" ht="12.75" customHeight="1" x14ac:dyDescent="0.3">
      <c r="A306" s="35"/>
      <c r="B306" s="46" t="s">
        <v>31</v>
      </c>
      <c r="C306" s="46"/>
      <c r="D306" s="47"/>
      <c r="E306" s="13">
        <f>SUM(E307)</f>
        <v>0</v>
      </c>
      <c r="F306" s="13">
        <f>SUM(F307)</f>
        <v>0</v>
      </c>
      <c r="G306" s="13">
        <f t="shared" si="76"/>
        <v>0</v>
      </c>
      <c r="H306" s="13">
        <f t="shared" ref="H306:I306" si="79">SUM(H307)</f>
        <v>0</v>
      </c>
      <c r="I306" s="13">
        <f t="shared" si="79"/>
        <v>0</v>
      </c>
      <c r="J306" s="13">
        <f t="shared" si="72"/>
        <v>0</v>
      </c>
    </row>
    <row r="307" spans="1:11" ht="12.75" customHeight="1" x14ac:dyDescent="0.3">
      <c r="A307" s="35"/>
      <c r="B307" s="19"/>
      <c r="C307" s="56" t="s">
        <v>173</v>
      </c>
      <c r="D307" s="80"/>
      <c r="E307" s="13">
        <v>0</v>
      </c>
      <c r="F307" s="13">
        <v>0</v>
      </c>
      <c r="G307" s="13">
        <f t="shared" si="76"/>
        <v>0</v>
      </c>
      <c r="H307" s="13">
        <v>0</v>
      </c>
      <c r="I307" s="13">
        <v>0</v>
      </c>
      <c r="J307" s="13">
        <f t="shared" si="72"/>
        <v>0</v>
      </c>
    </row>
    <row r="308" spans="1:11" ht="12.75" customHeight="1" x14ac:dyDescent="0.3">
      <c r="A308" s="45" t="s">
        <v>32</v>
      </c>
      <c r="B308" s="46"/>
      <c r="C308" s="46"/>
      <c r="D308" s="47"/>
      <c r="E308" s="13">
        <f>SUM(E309+E320+E329+E335+E338+E353+E359+E326)</f>
        <v>2856978.4</v>
      </c>
      <c r="F308" s="13">
        <f>SUM(F309+F320+F329+F335+F338+F353+F359+F326)</f>
        <v>0</v>
      </c>
      <c r="G308" s="13">
        <f t="shared" si="76"/>
        <v>2856978.4</v>
      </c>
      <c r="H308" s="13">
        <f>SUM(H309+H320+H329+H335+H338+H353+H359+H326)</f>
        <v>567400</v>
      </c>
      <c r="I308" s="13">
        <f>SUM(I309+I320+I329+I335+I338+I353+I359+I326)</f>
        <v>567400</v>
      </c>
      <c r="J308" s="13">
        <f>G308-H308</f>
        <v>2289578.4</v>
      </c>
    </row>
    <row r="309" spans="1:11" ht="12.75" customHeight="1" x14ac:dyDescent="0.3">
      <c r="A309" s="35"/>
      <c r="B309" s="46" t="s">
        <v>33</v>
      </c>
      <c r="C309" s="46"/>
      <c r="D309" s="47"/>
      <c r="E309" s="13">
        <f>+E310+E312+E314+E317</f>
        <v>530400</v>
      </c>
      <c r="F309" s="13">
        <f>+F310+F312+F314+F317</f>
        <v>0</v>
      </c>
      <c r="G309" s="13">
        <f t="shared" si="76"/>
        <v>530400</v>
      </c>
      <c r="H309" s="13">
        <f>+H310+H312+H314+H317</f>
        <v>65080</v>
      </c>
      <c r="I309" s="13">
        <f>+I310+I312+I314+I317</f>
        <v>65080</v>
      </c>
      <c r="J309" s="13">
        <f>G309-H309</f>
        <v>465320</v>
      </c>
    </row>
    <row r="310" spans="1:11" ht="12.75" customHeight="1" x14ac:dyDescent="0.3">
      <c r="A310" s="35"/>
      <c r="B310" s="12"/>
      <c r="C310" s="54" t="s">
        <v>174</v>
      </c>
      <c r="D310" s="80"/>
      <c r="E310" s="13">
        <f>SUM(E311:E311)</f>
        <v>0</v>
      </c>
      <c r="F310" s="13">
        <f>SUM(F311:F311)</f>
        <v>0</v>
      </c>
      <c r="G310" s="13">
        <f>E310+F310</f>
        <v>0</v>
      </c>
      <c r="H310" s="13">
        <f>SUM(H311:H311)</f>
        <v>0</v>
      </c>
      <c r="I310" s="13">
        <f>SUM(I311:I311)</f>
        <v>0</v>
      </c>
      <c r="J310" s="13">
        <f>G310-H310</f>
        <v>0</v>
      </c>
    </row>
    <row r="311" spans="1:11" ht="15" customHeight="1" x14ac:dyDescent="0.3">
      <c r="A311" s="35"/>
      <c r="B311" s="12"/>
      <c r="C311" s="12"/>
      <c r="D311" s="10" t="s">
        <v>325</v>
      </c>
      <c r="E311" s="11">
        <v>0</v>
      </c>
      <c r="F311" s="11">
        <v>0</v>
      </c>
      <c r="G311" s="11">
        <f t="shared" ref="G311" si="80">E311+F311</f>
        <v>0</v>
      </c>
      <c r="H311" s="11">
        <v>0</v>
      </c>
      <c r="I311" s="11">
        <v>0</v>
      </c>
      <c r="J311" s="11">
        <f t="shared" ref="J311" si="81">G311-H311</f>
        <v>0</v>
      </c>
    </row>
    <row r="312" spans="1:11" ht="12.75" customHeight="1" x14ac:dyDescent="0.3">
      <c r="A312" s="35"/>
      <c r="B312" s="12"/>
      <c r="C312" s="54" t="s">
        <v>222</v>
      </c>
      <c r="D312" s="80"/>
      <c r="E312" s="13">
        <f>+E313</f>
        <v>424400</v>
      </c>
      <c r="F312" s="13">
        <f>+F313</f>
        <v>0</v>
      </c>
      <c r="G312" s="13">
        <f t="shared" si="76"/>
        <v>424400</v>
      </c>
      <c r="H312" s="13">
        <f t="shared" ref="H312:I312" si="82">+H313</f>
        <v>0</v>
      </c>
      <c r="I312" s="13">
        <f t="shared" si="82"/>
        <v>0</v>
      </c>
      <c r="J312" s="13">
        <f t="shared" si="72"/>
        <v>424400</v>
      </c>
    </row>
    <row r="313" spans="1:11" ht="12.75" customHeight="1" x14ac:dyDescent="0.3">
      <c r="A313" s="35"/>
      <c r="B313" s="12"/>
      <c r="C313" s="12"/>
      <c r="D313" s="10" t="s">
        <v>252</v>
      </c>
      <c r="E313" s="90">
        <v>424400</v>
      </c>
      <c r="F313" s="90">
        <v>0</v>
      </c>
      <c r="G313" s="90">
        <f t="shared" si="76"/>
        <v>424400</v>
      </c>
      <c r="H313" s="90">
        <v>0</v>
      </c>
      <c r="I313" s="90">
        <v>0</v>
      </c>
      <c r="J313" s="90">
        <f t="shared" si="72"/>
        <v>424400</v>
      </c>
    </row>
    <row r="314" spans="1:11" s="17" customFormat="1" ht="12.75" customHeight="1" x14ac:dyDescent="0.3">
      <c r="A314" s="36"/>
      <c r="B314" s="79"/>
      <c r="C314" s="54" t="s">
        <v>175</v>
      </c>
      <c r="D314" s="80"/>
      <c r="E314" s="13">
        <f>SUM(E315:E316)</f>
        <v>106000</v>
      </c>
      <c r="F314" s="13">
        <f>SUM(F315:F316)</f>
        <v>0</v>
      </c>
      <c r="G314" s="13">
        <f>E314+F314</f>
        <v>106000</v>
      </c>
      <c r="H314" s="13">
        <f>SUM(H315:H316)</f>
        <v>65080</v>
      </c>
      <c r="I314" s="13">
        <f>SUM(I315:I316)</f>
        <v>65080</v>
      </c>
      <c r="J314" s="13">
        <f>G314-H314</f>
        <v>40920</v>
      </c>
      <c r="K314" s="84"/>
    </row>
    <row r="315" spans="1:11" x14ac:dyDescent="0.3">
      <c r="A315" s="35"/>
      <c r="B315" s="12"/>
      <c r="C315" s="12"/>
      <c r="D315" s="10" t="s">
        <v>387</v>
      </c>
      <c r="E315" s="90">
        <v>106000</v>
      </c>
      <c r="F315" s="90">
        <v>0</v>
      </c>
      <c r="G315" s="90">
        <f t="shared" ref="G315" si="83">E315+F315</f>
        <v>106000</v>
      </c>
      <c r="H315" s="90">
        <v>65080</v>
      </c>
      <c r="I315" s="90">
        <v>65080</v>
      </c>
      <c r="J315" s="90">
        <f t="shared" si="72"/>
        <v>40920</v>
      </c>
    </row>
    <row r="316" spans="1:11" x14ac:dyDescent="0.3">
      <c r="A316" s="35"/>
      <c r="B316" s="12"/>
      <c r="C316" s="12"/>
      <c r="D316" s="10" t="s">
        <v>252</v>
      </c>
      <c r="E316" s="11">
        <v>0</v>
      </c>
      <c r="F316" s="11">
        <v>0</v>
      </c>
      <c r="G316" s="11">
        <f t="shared" si="76"/>
        <v>0</v>
      </c>
      <c r="H316" s="11">
        <v>0</v>
      </c>
      <c r="I316" s="11">
        <v>0</v>
      </c>
      <c r="J316" s="11">
        <f t="shared" si="72"/>
        <v>0</v>
      </c>
    </row>
    <row r="317" spans="1:11" ht="12.75" customHeight="1" x14ac:dyDescent="0.3">
      <c r="A317" s="35"/>
      <c r="B317" s="12"/>
      <c r="C317" s="54" t="s">
        <v>284</v>
      </c>
      <c r="D317" s="80"/>
      <c r="E317" s="13">
        <f>SUM(E318:E319)</f>
        <v>0</v>
      </c>
      <c r="F317" s="13">
        <f>SUM(F318:F319)</f>
        <v>0</v>
      </c>
      <c r="G317" s="13">
        <f>E317+F317</f>
        <v>0</v>
      </c>
      <c r="H317" s="13">
        <f>SUM(H318:H319)</f>
        <v>0</v>
      </c>
      <c r="I317" s="13">
        <f>SUM(I318:I319)</f>
        <v>0</v>
      </c>
      <c r="J317" s="13">
        <f t="shared" si="72"/>
        <v>0</v>
      </c>
    </row>
    <row r="318" spans="1:11" x14ac:dyDescent="0.3">
      <c r="A318" s="35"/>
      <c r="B318" s="12"/>
      <c r="C318" s="12"/>
      <c r="D318" s="10" t="s">
        <v>252</v>
      </c>
      <c r="E318" s="15">
        <v>0</v>
      </c>
      <c r="F318" s="15">
        <v>0</v>
      </c>
      <c r="G318" s="15">
        <f t="shared" si="76"/>
        <v>0</v>
      </c>
      <c r="H318" s="15">
        <v>0</v>
      </c>
      <c r="I318" s="15">
        <v>0</v>
      </c>
      <c r="J318" s="15">
        <f t="shared" si="72"/>
        <v>0</v>
      </c>
    </row>
    <row r="319" spans="1:11" x14ac:dyDescent="0.3">
      <c r="A319" s="35"/>
      <c r="B319" s="12"/>
      <c r="C319" s="12"/>
      <c r="D319" s="10" t="s">
        <v>329</v>
      </c>
      <c r="E319" s="15">
        <v>0</v>
      </c>
      <c r="F319" s="15">
        <v>0</v>
      </c>
      <c r="G319" s="15">
        <f t="shared" si="76"/>
        <v>0</v>
      </c>
      <c r="H319" s="15">
        <v>0</v>
      </c>
      <c r="I319" s="15">
        <v>0</v>
      </c>
      <c r="J319" s="15">
        <f t="shared" si="72"/>
        <v>0</v>
      </c>
    </row>
    <row r="320" spans="1:11" ht="12.75" customHeight="1" x14ac:dyDescent="0.3">
      <c r="A320" s="37"/>
      <c r="B320" s="46" t="s">
        <v>34</v>
      </c>
      <c r="C320" s="46"/>
      <c r="D320" s="47"/>
      <c r="E320" s="13">
        <f>E321+E323+E325</f>
        <v>56000</v>
      </c>
      <c r="F320" s="13">
        <f>F321+F323+F325</f>
        <v>0</v>
      </c>
      <c r="G320" s="13">
        <f t="shared" si="76"/>
        <v>56000</v>
      </c>
      <c r="H320" s="13">
        <f>H321+H323+H325</f>
        <v>10420</v>
      </c>
      <c r="I320" s="13">
        <f>I321+I323+I325</f>
        <v>10420</v>
      </c>
      <c r="J320" s="13">
        <f t="shared" si="72"/>
        <v>45580</v>
      </c>
    </row>
    <row r="321" spans="1:11" ht="12.75" customHeight="1" x14ac:dyDescent="0.3">
      <c r="A321" s="35"/>
      <c r="B321" s="12"/>
      <c r="C321" s="54" t="s">
        <v>176</v>
      </c>
      <c r="D321" s="80"/>
      <c r="E321" s="13">
        <f>+E322</f>
        <v>56000</v>
      </c>
      <c r="F321" s="13">
        <f>+F322</f>
        <v>0</v>
      </c>
      <c r="G321" s="13">
        <f t="shared" si="76"/>
        <v>56000</v>
      </c>
      <c r="H321" s="13">
        <f t="shared" ref="H321:I321" si="84">+H322</f>
        <v>10420</v>
      </c>
      <c r="I321" s="13">
        <f t="shared" si="84"/>
        <v>10420</v>
      </c>
      <c r="J321" s="13">
        <f t="shared" si="72"/>
        <v>45580</v>
      </c>
    </row>
    <row r="322" spans="1:11" x14ac:dyDescent="0.3">
      <c r="A322" s="35"/>
      <c r="B322" s="12"/>
      <c r="C322" s="12"/>
      <c r="D322" s="10" t="s">
        <v>326</v>
      </c>
      <c r="E322" s="90">
        <v>56000</v>
      </c>
      <c r="F322" s="90">
        <v>0</v>
      </c>
      <c r="G322" s="90">
        <f t="shared" si="76"/>
        <v>56000</v>
      </c>
      <c r="H322" s="90">
        <v>10420</v>
      </c>
      <c r="I322" s="90">
        <v>10420</v>
      </c>
      <c r="J322" s="90">
        <f t="shared" si="72"/>
        <v>45580</v>
      </c>
    </row>
    <row r="323" spans="1:11" ht="13.5" customHeight="1" x14ac:dyDescent="0.3">
      <c r="A323" s="35"/>
      <c r="B323" s="12"/>
      <c r="C323" s="54" t="s">
        <v>177</v>
      </c>
      <c r="D323" s="80"/>
      <c r="E323" s="13">
        <f>SUM(E324)</f>
        <v>0</v>
      </c>
      <c r="F323" s="13">
        <f t="shared" ref="F323:I323" si="85">SUM(F324)</f>
        <v>0</v>
      </c>
      <c r="G323" s="13">
        <f t="shared" si="85"/>
        <v>0</v>
      </c>
      <c r="H323" s="13">
        <f t="shared" si="85"/>
        <v>0</v>
      </c>
      <c r="I323" s="13">
        <f t="shared" si="85"/>
        <v>0</v>
      </c>
      <c r="J323" s="13">
        <f t="shared" si="72"/>
        <v>0</v>
      </c>
    </row>
    <row r="324" spans="1:11" x14ac:dyDescent="0.3">
      <c r="A324" s="35"/>
      <c r="B324" s="12"/>
      <c r="C324" s="12"/>
      <c r="D324" s="10" t="s">
        <v>252</v>
      </c>
      <c r="E324" s="11">
        <v>0</v>
      </c>
      <c r="F324" s="11">
        <v>0</v>
      </c>
      <c r="G324" s="11">
        <f t="shared" si="76"/>
        <v>0</v>
      </c>
      <c r="H324" s="11">
        <v>0</v>
      </c>
      <c r="I324" s="11">
        <v>0</v>
      </c>
      <c r="J324" s="11">
        <f t="shared" si="72"/>
        <v>0</v>
      </c>
    </row>
    <row r="325" spans="1:11" ht="14.25" customHeight="1" x14ac:dyDescent="0.3">
      <c r="A325" s="35"/>
      <c r="B325" s="12"/>
      <c r="C325" s="54" t="s">
        <v>178</v>
      </c>
      <c r="D325" s="80"/>
      <c r="E325" s="13">
        <v>0</v>
      </c>
      <c r="F325" s="13">
        <v>0</v>
      </c>
      <c r="G325" s="13">
        <f t="shared" si="76"/>
        <v>0</v>
      </c>
      <c r="H325" s="13">
        <v>0</v>
      </c>
      <c r="I325" s="13">
        <v>0</v>
      </c>
      <c r="J325" s="13">
        <f t="shared" si="72"/>
        <v>0</v>
      </c>
    </row>
    <row r="326" spans="1:11" ht="14.25" customHeight="1" x14ac:dyDescent="0.3">
      <c r="A326" s="35"/>
      <c r="B326" s="46" t="s">
        <v>286</v>
      </c>
      <c r="C326" s="46"/>
      <c r="D326" s="47"/>
      <c r="E326" s="13">
        <f>E327</f>
        <v>0</v>
      </c>
      <c r="F326" s="13">
        <f>F327</f>
        <v>0</v>
      </c>
      <c r="G326" s="13">
        <f t="shared" si="76"/>
        <v>0</v>
      </c>
      <c r="H326" s="13">
        <f t="shared" ref="H326:I326" si="86">H327</f>
        <v>0</v>
      </c>
      <c r="I326" s="13">
        <f t="shared" si="86"/>
        <v>0</v>
      </c>
      <c r="J326" s="13">
        <f t="shared" si="72"/>
        <v>0</v>
      </c>
    </row>
    <row r="327" spans="1:11" ht="13.5" customHeight="1" x14ac:dyDescent="0.3">
      <c r="A327" s="35"/>
      <c r="B327" s="12"/>
      <c r="C327" s="54" t="s">
        <v>287</v>
      </c>
      <c r="D327" s="80"/>
      <c r="E327" s="13">
        <f>+E328</f>
        <v>0</v>
      </c>
      <c r="F327" s="13">
        <f>+F328</f>
        <v>0</v>
      </c>
      <c r="G327" s="13">
        <f t="shared" si="76"/>
        <v>0</v>
      </c>
      <c r="H327" s="13">
        <f t="shared" ref="H327:I327" si="87">+H328</f>
        <v>0</v>
      </c>
      <c r="I327" s="13">
        <f t="shared" si="87"/>
        <v>0</v>
      </c>
      <c r="J327" s="13">
        <f t="shared" si="72"/>
        <v>0</v>
      </c>
    </row>
    <row r="328" spans="1:11" x14ac:dyDescent="0.3">
      <c r="A328" s="35"/>
      <c r="B328" s="12"/>
      <c r="C328" s="40"/>
      <c r="D328" s="24" t="s">
        <v>252</v>
      </c>
      <c r="E328" s="11">
        <v>0</v>
      </c>
      <c r="F328" s="11">
        <v>0</v>
      </c>
      <c r="G328" s="11">
        <f t="shared" si="76"/>
        <v>0</v>
      </c>
      <c r="H328" s="11">
        <v>0</v>
      </c>
      <c r="I328" s="11">
        <v>0</v>
      </c>
      <c r="J328" s="11">
        <f t="shared" si="72"/>
        <v>0</v>
      </c>
    </row>
    <row r="329" spans="1:11" ht="12.75" customHeight="1" x14ac:dyDescent="0.3">
      <c r="A329" s="35"/>
      <c r="B329" s="46" t="s">
        <v>35</v>
      </c>
      <c r="C329" s="46"/>
      <c r="D329" s="47"/>
      <c r="E329" s="13">
        <f>+E330+E332+E334</f>
        <v>1991900</v>
      </c>
      <c r="F329" s="13">
        <f>+F330+F332+F334</f>
        <v>0</v>
      </c>
      <c r="G329" s="13">
        <f t="shared" si="76"/>
        <v>1991900</v>
      </c>
      <c r="H329" s="13">
        <f>+H330+H332+H334</f>
        <v>491900</v>
      </c>
      <c r="I329" s="13">
        <f>+I330+I332+I334</f>
        <v>491900</v>
      </c>
      <c r="J329" s="13">
        <f t="shared" si="72"/>
        <v>1500000</v>
      </c>
    </row>
    <row r="330" spans="1:11" ht="12.75" customHeight="1" x14ac:dyDescent="0.3">
      <c r="A330" s="35"/>
      <c r="B330" s="12"/>
      <c r="C330" s="54" t="s">
        <v>179</v>
      </c>
      <c r="D330" s="80"/>
      <c r="E330" s="13">
        <f>SUM(E331:E331)</f>
        <v>1991900</v>
      </c>
      <c r="F330" s="13">
        <f>SUM(F331:F331)</f>
        <v>0</v>
      </c>
      <c r="G330" s="13">
        <f>E330+F330</f>
        <v>1991900</v>
      </c>
      <c r="H330" s="13">
        <f>SUM(H331:H331)</f>
        <v>491900</v>
      </c>
      <c r="I330" s="13">
        <f>SUM(I331:I331)</f>
        <v>491900</v>
      </c>
      <c r="J330" s="13">
        <f t="shared" si="72"/>
        <v>1500000</v>
      </c>
    </row>
    <row r="331" spans="1:11" x14ac:dyDescent="0.3">
      <c r="A331" s="35"/>
      <c r="B331" s="12"/>
      <c r="C331" s="12"/>
      <c r="D331" s="10" t="s">
        <v>388</v>
      </c>
      <c r="E331" s="90">
        <v>1991900</v>
      </c>
      <c r="F331" s="90">
        <v>0</v>
      </c>
      <c r="G331" s="90">
        <f t="shared" si="76"/>
        <v>1991900</v>
      </c>
      <c r="H331" s="90">
        <v>491900</v>
      </c>
      <c r="I331" s="90">
        <v>491900</v>
      </c>
      <c r="J331" s="90">
        <f t="shared" si="72"/>
        <v>1500000</v>
      </c>
    </row>
    <row r="332" spans="1:11" ht="15" customHeight="1" x14ac:dyDescent="0.3">
      <c r="A332" s="35"/>
      <c r="B332" s="12"/>
      <c r="C332" s="54" t="s">
        <v>180</v>
      </c>
      <c r="D332" s="80"/>
      <c r="E332" s="13">
        <f>SUM(E333)</f>
        <v>0</v>
      </c>
      <c r="F332" s="13">
        <f>SUM(F333)</f>
        <v>0</v>
      </c>
      <c r="G332" s="13">
        <f t="shared" si="76"/>
        <v>0</v>
      </c>
      <c r="H332" s="13">
        <f t="shared" ref="H332:I332" si="88">SUM(H333)</f>
        <v>0</v>
      </c>
      <c r="I332" s="13">
        <f t="shared" si="88"/>
        <v>0</v>
      </c>
      <c r="J332" s="13">
        <f t="shared" si="72"/>
        <v>0</v>
      </c>
    </row>
    <row r="333" spans="1:11" ht="18.75" customHeight="1" x14ac:dyDescent="0.3">
      <c r="A333" s="35"/>
      <c r="B333" s="12"/>
      <c r="C333" s="12"/>
      <c r="D333" s="10" t="s">
        <v>252</v>
      </c>
      <c r="E333" s="11">
        <v>0</v>
      </c>
      <c r="F333" s="11">
        <v>0</v>
      </c>
      <c r="G333" s="11">
        <f t="shared" si="76"/>
        <v>0</v>
      </c>
      <c r="H333" s="11">
        <v>0</v>
      </c>
      <c r="I333" s="11">
        <v>0</v>
      </c>
      <c r="J333" s="11">
        <f t="shared" si="72"/>
        <v>0</v>
      </c>
    </row>
    <row r="334" spans="1:11" ht="14.25" customHeight="1" x14ac:dyDescent="0.3">
      <c r="A334" s="35"/>
      <c r="B334" s="12"/>
      <c r="C334" s="54" t="s">
        <v>181</v>
      </c>
      <c r="D334" s="80"/>
      <c r="E334" s="13">
        <v>0</v>
      </c>
      <c r="F334" s="13">
        <v>0</v>
      </c>
      <c r="G334" s="13">
        <f t="shared" si="76"/>
        <v>0</v>
      </c>
      <c r="H334" s="13">
        <v>0</v>
      </c>
      <c r="I334" s="13">
        <v>0</v>
      </c>
      <c r="J334" s="13">
        <f t="shared" si="72"/>
        <v>0</v>
      </c>
    </row>
    <row r="335" spans="1:11" ht="14.25" customHeight="1" x14ac:dyDescent="0.3">
      <c r="A335" s="35"/>
      <c r="B335" s="46" t="s">
        <v>36</v>
      </c>
      <c r="C335" s="46"/>
      <c r="D335" s="47"/>
      <c r="E335" s="13">
        <f>SUM(E336)</f>
        <v>278678.40000000002</v>
      </c>
      <c r="F335" s="13">
        <f>SUM(F336)</f>
        <v>0</v>
      </c>
      <c r="G335" s="13">
        <f t="shared" si="76"/>
        <v>278678.40000000002</v>
      </c>
      <c r="H335" s="13">
        <f t="shared" ref="H335:I335" si="89">SUM(H336)</f>
        <v>0</v>
      </c>
      <c r="I335" s="13">
        <f t="shared" si="89"/>
        <v>0</v>
      </c>
      <c r="J335" s="13">
        <f t="shared" si="72"/>
        <v>278678.40000000002</v>
      </c>
    </row>
    <row r="336" spans="1:11" s="17" customFormat="1" ht="14.25" customHeight="1" x14ac:dyDescent="0.3">
      <c r="A336" s="36"/>
      <c r="B336" s="79"/>
      <c r="C336" s="54" t="s">
        <v>182</v>
      </c>
      <c r="D336" s="80"/>
      <c r="E336" s="13">
        <f>+E337</f>
        <v>278678.40000000002</v>
      </c>
      <c r="F336" s="13">
        <f>+F337</f>
        <v>0</v>
      </c>
      <c r="G336" s="13">
        <f t="shared" si="76"/>
        <v>278678.40000000002</v>
      </c>
      <c r="H336" s="13">
        <f>+H337</f>
        <v>0</v>
      </c>
      <c r="I336" s="13">
        <f>+I337</f>
        <v>0</v>
      </c>
      <c r="J336" s="13">
        <f t="shared" si="72"/>
        <v>278678.40000000002</v>
      </c>
      <c r="K336" s="84"/>
    </row>
    <row r="337" spans="1:10" ht="14.25" customHeight="1" x14ac:dyDescent="0.3">
      <c r="A337" s="35"/>
      <c r="B337" s="12"/>
      <c r="C337" s="58"/>
      <c r="D337" s="58" t="s">
        <v>182</v>
      </c>
      <c r="E337" s="90">
        <v>278678.40000000002</v>
      </c>
      <c r="F337" s="90">
        <v>0</v>
      </c>
      <c r="G337" s="90">
        <f t="shared" si="76"/>
        <v>278678.40000000002</v>
      </c>
      <c r="H337" s="90">
        <v>0</v>
      </c>
      <c r="I337" s="90">
        <v>0</v>
      </c>
      <c r="J337" s="90">
        <f t="shared" si="72"/>
        <v>278678.40000000002</v>
      </c>
    </row>
    <row r="338" spans="1:10" ht="14.25" customHeight="1" x14ac:dyDescent="0.3">
      <c r="A338" s="35"/>
      <c r="B338" s="46" t="s">
        <v>37</v>
      </c>
      <c r="C338" s="46"/>
      <c r="D338" s="47"/>
      <c r="E338" s="13">
        <f>+E339+E340+E342+E344+E346+E348+E351</f>
        <v>0</v>
      </c>
      <c r="F338" s="13">
        <f>+F339+F340+F342+F344+F346+F348+F351</f>
        <v>0</v>
      </c>
      <c r="G338" s="13">
        <f>E338+F338</f>
        <v>0</v>
      </c>
      <c r="H338" s="13">
        <f>+H339+H340+H342+H344+H346+H348+H351</f>
        <v>0</v>
      </c>
      <c r="I338" s="13">
        <f>+I339+I340+I342+I344+I346+I348+I351</f>
        <v>0</v>
      </c>
      <c r="J338" s="13">
        <f>G338-H338</f>
        <v>0</v>
      </c>
    </row>
    <row r="339" spans="1:10" ht="14.25" customHeight="1" x14ac:dyDescent="0.3">
      <c r="A339" s="35"/>
      <c r="B339" s="12"/>
      <c r="C339" s="54" t="s">
        <v>183</v>
      </c>
      <c r="D339" s="80"/>
      <c r="E339" s="13">
        <v>0</v>
      </c>
      <c r="F339" s="13">
        <v>0</v>
      </c>
      <c r="G339" s="13">
        <f t="shared" si="76"/>
        <v>0</v>
      </c>
      <c r="H339" s="13">
        <v>0</v>
      </c>
      <c r="I339" s="13">
        <v>0</v>
      </c>
      <c r="J339" s="13">
        <f t="shared" si="72"/>
        <v>0</v>
      </c>
    </row>
    <row r="340" spans="1:10" ht="14.25" customHeight="1" x14ac:dyDescent="0.3">
      <c r="A340" s="35"/>
      <c r="B340" s="12"/>
      <c r="C340" s="54" t="s">
        <v>296</v>
      </c>
      <c r="D340" s="80"/>
      <c r="E340" s="13">
        <f>SUM(E341)</f>
        <v>0</v>
      </c>
      <c r="F340" s="13">
        <f>SUM(F341)</f>
        <v>0</v>
      </c>
      <c r="G340" s="13">
        <f t="shared" si="76"/>
        <v>0</v>
      </c>
      <c r="H340" s="13">
        <f>SUM(H341)</f>
        <v>0</v>
      </c>
      <c r="I340" s="13">
        <f>SUM(I341)</f>
        <v>0</v>
      </c>
      <c r="J340" s="13">
        <f>G340-H340</f>
        <v>0</v>
      </c>
    </row>
    <row r="341" spans="1:10" x14ac:dyDescent="0.3">
      <c r="A341" s="35"/>
      <c r="B341" s="12"/>
      <c r="C341" s="12"/>
      <c r="D341" s="10" t="s">
        <v>252</v>
      </c>
      <c r="E341" s="11">
        <v>0</v>
      </c>
      <c r="F341" s="11">
        <v>0</v>
      </c>
      <c r="G341" s="11">
        <f t="shared" si="76"/>
        <v>0</v>
      </c>
      <c r="H341" s="11">
        <v>0</v>
      </c>
      <c r="I341" s="11">
        <v>0</v>
      </c>
      <c r="J341" s="11">
        <f t="shared" ref="J341" si="90">G341-H341</f>
        <v>0</v>
      </c>
    </row>
    <row r="342" spans="1:10" ht="14.25" customHeight="1" x14ac:dyDescent="0.3">
      <c r="A342" s="35"/>
      <c r="B342" s="12"/>
      <c r="C342" s="54" t="s">
        <v>184</v>
      </c>
      <c r="D342" s="80"/>
      <c r="E342" s="13">
        <f>SUM(E343:E343)</f>
        <v>0</v>
      </c>
      <c r="F342" s="13">
        <f>SUM(F343:F343)</f>
        <v>0</v>
      </c>
      <c r="G342" s="13">
        <f t="shared" si="76"/>
        <v>0</v>
      </c>
      <c r="H342" s="13">
        <f>SUM(H343:H343)</f>
        <v>0</v>
      </c>
      <c r="I342" s="13">
        <f>SUM(I343:I343)</f>
        <v>0</v>
      </c>
      <c r="J342" s="13">
        <f t="shared" si="72"/>
        <v>0</v>
      </c>
    </row>
    <row r="343" spans="1:10" ht="15" customHeight="1" x14ac:dyDescent="0.3">
      <c r="A343" s="35"/>
      <c r="B343" s="12"/>
      <c r="C343" s="12"/>
      <c r="D343" s="10" t="s">
        <v>184</v>
      </c>
      <c r="E343" s="11">
        <v>0</v>
      </c>
      <c r="F343" s="11">
        <v>0</v>
      </c>
      <c r="G343" s="11">
        <f t="shared" si="76"/>
        <v>0</v>
      </c>
      <c r="H343" s="11">
        <v>0</v>
      </c>
      <c r="I343" s="11">
        <v>0</v>
      </c>
      <c r="J343" s="11">
        <f t="shared" ref="J343:J377" si="91">G343-H343</f>
        <v>0</v>
      </c>
    </row>
    <row r="344" spans="1:10" ht="25.5" customHeight="1" x14ac:dyDescent="0.3">
      <c r="A344" s="35"/>
      <c r="B344" s="12"/>
      <c r="C344" s="102" t="s">
        <v>223</v>
      </c>
      <c r="D344" s="103"/>
      <c r="E344" s="13">
        <f>SUM(E345)</f>
        <v>0</v>
      </c>
      <c r="F344" s="13">
        <f>SUM(F345)</f>
        <v>0</v>
      </c>
      <c r="G344" s="13">
        <f t="shared" si="76"/>
        <v>0</v>
      </c>
      <c r="H344" s="13">
        <f t="shared" ref="H344:I344" si="92">SUM(H345)</f>
        <v>0</v>
      </c>
      <c r="I344" s="13">
        <f t="shared" si="92"/>
        <v>0</v>
      </c>
      <c r="J344" s="13">
        <f t="shared" si="91"/>
        <v>0</v>
      </c>
    </row>
    <row r="345" spans="1:10" x14ac:dyDescent="0.3">
      <c r="A345" s="35"/>
      <c r="B345" s="12"/>
      <c r="C345" s="12"/>
      <c r="D345" s="10" t="s">
        <v>252</v>
      </c>
      <c r="E345" s="11">
        <v>0</v>
      </c>
      <c r="F345" s="11">
        <v>0</v>
      </c>
      <c r="G345" s="11">
        <f t="shared" si="76"/>
        <v>0</v>
      </c>
      <c r="H345" s="11">
        <v>0</v>
      </c>
      <c r="I345" s="11">
        <v>0</v>
      </c>
      <c r="J345" s="11">
        <f t="shared" si="91"/>
        <v>0</v>
      </c>
    </row>
    <row r="346" spans="1:10" x14ac:dyDescent="0.3">
      <c r="A346" s="35"/>
      <c r="B346" s="12"/>
      <c r="C346" s="54" t="s">
        <v>224</v>
      </c>
      <c r="D346" s="80"/>
      <c r="E346" s="13">
        <f>SUM(E347:E347)</f>
        <v>0</v>
      </c>
      <c r="F346" s="13">
        <f>SUM(F347:F347)</f>
        <v>0</v>
      </c>
      <c r="G346" s="13">
        <f t="shared" si="76"/>
        <v>0</v>
      </c>
      <c r="H346" s="13">
        <f>SUM(H347:H347)</f>
        <v>0</v>
      </c>
      <c r="I346" s="13">
        <f>SUM(I347:I347)</f>
        <v>0</v>
      </c>
      <c r="J346" s="13">
        <f t="shared" si="91"/>
        <v>0</v>
      </c>
    </row>
    <row r="347" spans="1:10" x14ac:dyDescent="0.3">
      <c r="A347" s="35"/>
      <c r="B347" s="12"/>
      <c r="C347" s="12"/>
      <c r="D347" s="10" t="s">
        <v>389</v>
      </c>
      <c r="E347" s="11">
        <v>0</v>
      </c>
      <c r="F347" s="11">
        <v>0</v>
      </c>
      <c r="G347" s="11">
        <f>E347+F347</f>
        <v>0</v>
      </c>
      <c r="H347" s="11">
        <v>0</v>
      </c>
      <c r="I347" s="11">
        <v>0</v>
      </c>
      <c r="J347" s="11">
        <f>G347-H347</f>
        <v>0</v>
      </c>
    </row>
    <row r="348" spans="1:10" ht="14.25" customHeight="1" x14ac:dyDescent="0.3">
      <c r="A348" s="35"/>
      <c r="B348" s="12"/>
      <c r="C348" s="54" t="s">
        <v>185</v>
      </c>
      <c r="D348" s="80"/>
      <c r="E348" s="13">
        <f>SUM(E349:E350)</f>
        <v>0</v>
      </c>
      <c r="F348" s="13">
        <f t="shared" ref="F348:J348" si="93">SUM(F349:F350)</f>
        <v>0</v>
      </c>
      <c r="G348" s="13">
        <f t="shared" si="93"/>
        <v>0</v>
      </c>
      <c r="H348" s="13">
        <f t="shared" si="93"/>
        <v>0</v>
      </c>
      <c r="I348" s="13">
        <f t="shared" si="93"/>
        <v>0</v>
      </c>
      <c r="J348" s="13">
        <f t="shared" si="93"/>
        <v>0</v>
      </c>
    </row>
    <row r="349" spans="1:10" x14ac:dyDescent="0.3">
      <c r="A349" s="35"/>
      <c r="B349" s="12"/>
      <c r="C349" s="12"/>
      <c r="D349" s="10" t="s">
        <v>390</v>
      </c>
      <c r="E349" s="11">
        <v>0</v>
      </c>
      <c r="F349" s="11">
        <v>0</v>
      </c>
      <c r="G349" s="11">
        <f t="shared" si="76"/>
        <v>0</v>
      </c>
      <c r="H349" s="11">
        <v>0</v>
      </c>
      <c r="I349" s="11">
        <v>0</v>
      </c>
      <c r="J349" s="11">
        <f t="shared" si="91"/>
        <v>0</v>
      </c>
    </row>
    <row r="350" spans="1:10" x14ac:dyDescent="0.3">
      <c r="A350" s="35"/>
      <c r="B350" s="12"/>
      <c r="C350" s="12"/>
      <c r="D350" s="10" t="s">
        <v>391</v>
      </c>
      <c r="E350" s="11">
        <v>0</v>
      </c>
      <c r="F350" s="11">
        <v>0</v>
      </c>
      <c r="G350" s="11">
        <f t="shared" si="76"/>
        <v>0</v>
      </c>
      <c r="H350" s="11">
        <v>0</v>
      </c>
      <c r="I350" s="11">
        <v>0</v>
      </c>
      <c r="J350" s="11">
        <f t="shared" si="91"/>
        <v>0</v>
      </c>
    </row>
    <row r="351" spans="1:10" ht="14.25" customHeight="1" x14ac:dyDescent="0.3">
      <c r="A351" s="35"/>
      <c r="B351" s="12"/>
      <c r="C351" s="54" t="s">
        <v>186</v>
      </c>
      <c r="D351" s="80"/>
      <c r="E351" s="13">
        <f>SUM(E352:E352)</f>
        <v>0</v>
      </c>
      <c r="F351" s="13">
        <f>SUM(F352:F352)</f>
        <v>0</v>
      </c>
      <c r="G351" s="13">
        <f t="shared" si="76"/>
        <v>0</v>
      </c>
      <c r="H351" s="13">
        <f>SUM(H352:H352)</f>
        <v>0</v>
      </c>
      <c r="I351" s="13">
        <f>SUM(I352:I352)</f>
        <v>0</v>
      </c>
      <c r="J351" s="13">
        <f t="shared" si="91"/>
        <v>0</v>
      </c>
    </row>
    <row r="352" spans="1:10" ht="14.25" customHeight="1" x14ac:dyDescent="0.3">
      <c r="A352" s="35"/>
      <c r="B352" s="12"/>
      <c r="C352" s="12"/>
      <c r="D352" s="10" t="s">
        <v>392</v>
      </c>
      <c r="E352" s="11">
        <v>0</v>
      </c>
      <c r="F352" s="11">
        <v>0</v>
      </c>
      <c r="G352" s="11">
        <f t="shared" si="76"/>
        <v>0</v>
      </c>
      <c r="H352" s="11">
        <v>0</v>
      </c>
      <c r="I352" s="11">
        <v>0</v>
      </c>
      <c r="J352" s="11">
        <f t="shared" si="91"/>
        <v>0</v>
      </c>
    </row>
    <row r="353" spans="1:10" ht="14.25" customHeight="1" x14ac:dyDescent="0.3">
      <c r="A353" s="35"/>
      <c r="B353" s="46" t="s">
        <v>38</v>
      </c>
      <c r="C353" s="46"/>
      <c r="D353" s="47"/>
      <c r="E353" s="13">
        <f>E354</f>
        <v>0</v>
      </c>
      <c r="F353" s="13">
        <f>F354</f>
        <v>0</v>
      </c>
      <c r="G353" s="13">
        <f t="shared" si="76"/>
        <v>0</v>
      </c>
      <c r="H353" s="13">
        <f t="shared" ref="H353:I353" si="94">H354</f>
        <v>0</v>
      </c>
      <c r="I353" s="13">
        <f t="shared" si="94"/>
        <v>0</v>
      </c>
      <c r="J353" s="13">
        <f t="shared" si="91"/>
        <v>0</v>
      </c>
    </row>
    <row r="354" spans="1:10" ht="14.25" customHeight="1" x14ac:dyDescent="0.3">
      <c r="A354" s="35"/>
      <c r="B354" s="12"/>
      <c r="C354" s="54" t="s">
        <v>187</v>
      </c>
      <c r="D354" s="80"/>
      <c r="E354" s="13">
        <f>SUM(E355)</f>
        <v>0</v>
      </c>
      <c r="F354" s="13">
        <f>SUM(F355)</f>
        <v>0</v>
      </c>
      <c r="G354" s="13">
        <f t="shared" si="76"/>
        <v>0</v>
      </c>
      <c r="H354" s="13">
        <f t="shared" ref="H354:I354" si="95">SUM(H355)</f>
        <v>0</v>
      </c>
      <c r="I354" s="13">
        <f t="shared" si="95"/>
        <v>0</v>
      </c>
      <c r="J354" s="13">
        <f t="shared" si="91"/>
        <v>0</v>
      </c>
    </row>
    <row r="355" spans="1:10" ht="14.25" customHeight="1" x14ac:dyDescent="0.3">
      <c r="A355" s="35"/>
      <c r="B355" s="12"/>
      <c r="C355" s="12"/>
      <c r="D355" s="10" t="s">
        <v>187</v>
      </c>
      <c r="E355" s="11">
        <v>0</v>
      </c>
      <c r="F355" s="11">
        <v>0</v>
      </c>
      <c r="G355" s="11">
        <f t="shared" si="76"/>
        <v>0</v>
      </c>
      <c r="H355" s="11">
        <v>0</v>
      </c>
      <c r="I355" s="11">
        <v>0</v>
      </c>
      <c r="J355" s="11">
        <f t="shared" si="91"/>
        <v>0</v>
      </c>
    </row>
    <row r="356" spans="1:10" ht="14.25" customHeight="1" x14ac:dyDescent="0.3">
      <c r="A356" s="35"/>
      <c r="B356" s="12"/>
      <c r="C356" s="54" t="s">
        <v>188</v>
      </c>
      <c r="D356" s="80"/>
      <c r="E356" s="13">
        <v>0</v>
      </c>
      <c r="F356" s="13">
        <v>0</v>
      </c>
      <c r="G356" s="13">
        <f t="shared" si="76"/>
        <v>0</v>
      </c>
      <c r="H356" s="13">
        <v>0</v>
      </c>
      <c r="I356" s="13">
        <v>0</v>
      </c>
      <c r="J356" s="13">
        <f t="shared" si="91"/>
        <v>0</v>
      </c>
    </row>
    <row r="357" spans="1:10" ht="14.25" customHeight="1" x14ac:dyDescent="0.3">
      <c r="A357" s="35"/>
      <c r="B357" s="12"/>
      <c r="C357" s="54" t="s">
        <v>189</v>
      </c>
      <c r="D357" s="80"/>
      <c r="E357" s="13">
        <v>0</v>
      </c>
      <c r="F357" s="13">
        <v>0</v>
      </c>
      <c r="G357" s="13">
        <f t="shared" si="76"/>
        <v>0</v>
      </c>
      <c r="H357" s="13">
        <v>0</v>
      </c>
      <c r="I357" s="13">
        <v>0</v>
      </c>
      <c r="J357" s="13">
        <f t="shared" si="91"/>
        <v>0</v>
      </c>
    </row>
    <row r="358" spans="1:10" ht="14.25" customHeight="1" x14ac:dyDescent="0.3">
      <c r="A358" s="35"/>
      <c r="B358" s="12"/>
      <c r="C358" s="54" t="s">
        <v>190</v>
      </c>
      <c r="D358" s="80"/>
      <c r="E358" s="13">
        <v>0</v>
      </c>
      <c r="F358" s="13">
        <v>0</v>
      </c>
      <c r="G358" s="13">
        <f t="shared" si="76"/>
        <v>0</v>
      </c>
      <c r="H358" s="13">
        <v>0</v>
      </c>
      <c r="I358" s="13">
        <v>0</v>
      </c>
      <c r="J358" s="13">
        <f t="shared" si="91"/>
        <v>0</v>
      </c>
    </row>
    <row r="359" spans="1:10" ht="14.25" customHeight="1" x14ac:dyDescent="0.3">
      <c r="A359" s="35"/>
      <c r="B359" s="46" t="s">
        <v>39</v>
      </c>
      <c r="C359" s="46"/>
      <c r="D359" s="47"/>
      <c r="E359" s="13">
        <f>+E360+E362+E363</f>
        <v>0</v>
      </c>
      <c r="F359" s="13">
        <f>+F360+F362+F363</f>
        <v>0</v>
      </c>
      <c r="G359" s="13">
        <f t="shared" si="76"/>
        <v>0</v>
      </c>
      <c r="H359" s="13">
        <f t="shared" ref="H359:I359" si="96">+H360+H362+H363</f>
        <v>0</v>
      </c>
      <c r="I359" s="13">
        <f t="shared" si="96"/>
        <v>0</v>
      </c>
      <c r="J359" s="13">
        <f t="shared" si="91"/>
        <v>0</v>
      </c>
    </row>
    <row r="360" spans="1:10" ht="14.25" customHeight="1" x14ac:dyDescent="0.3">
      <c r="A360" s="36"/>
      <c r="B360" s="79"/>
      <c r="C360" s="53" t="s">
        <v>191</v>
      </c>
      <c r="D360" s="80"/>
      <c r="E360" s="13">
        <f>SUM(E361)</f>
        <v>0</v>
      </c>
      <c r="F360" s="13">
        <f>SUM(F361)</f>
        <v>0</v>
      </c>
      <c r="G360" s="13">
        <f t="shared" si="76"/>
        <v>0</v>
      </c>
      <c r="H360" s="13">
        <f>SUM(H361)</f>
        <v>0</v>
      </c>
      <c r="I360" s="13">
        <f>SUM(I361)</f>
        <v>0</v>
      </c>
      <c r="J360" s="13">
        <f t="shared" si="91"/>
        <v>0</v>
      </c>
    </row>
    <row r="361" spans="1:10" ht="14.25" customHeight="1" x14ac:dyDescent="0.3">
      <c r="A361" s="35"/>
      <c r="B361" s="12"/>
      <c r="C361" s="12"/>
      <c r="D361" s="10" t="s">
        <v>191</v>
      </c>
      <c r="E361" s="11">
        <v>0</v>
      </c>
      <c r="F361" s="11">
        <v>0</v>
      </c>
      <c r="G361" s="11">
        <f t="shared" si="76"/>
        <v>0</v>
      </c>
      <c r="H361" s="11">
        <v>0</v>
      </c>
      <c r="I361" s="11">
        <v>0</v>
      </c>
      <c r="J361" s="11">
        <f t="shared" si="91"/>
        <v>0</v>
      </c>
    </row>
    <row r="362" spans="1:10" ht="14.25" customHeight="1" x14ac:dyDescent="0.3">
      <c r="A362" s="36"/>
      <c r="B362" s="79"/>
      <c r="C362" s="54" t="s">
        <v>192</v>
      </c>
      <c r="D362" s="80"/>
      <c r="E362" s="13">
        <v>0</v>
      </c>
      <c r="F362" s="13">
        <v>0</v>
      </c>
      <c r="G362" s="13">
        <f t="shared" si="76"/>
        <v>0</v>
      </c>
      <c r="H362" s="13">
        <v>0</v>
      </c>
      <c r="I362" s="13">
        <v>0</v>
      </c>
      <c r="J362" s="13">
        <f t="shared" si="91"/>
        <v>0</v>
      </c>
    </row>
    <row r="363" spans="1:10" ht="14.25" customHeight="1" x14ac:dyDescent="0.3">
      <c r="A363" s="36"/>
      <c r="B363" s="79"/>
      <c r="C363" s="54" t="s">
        <v>193</v>
      </c>
      <c r="D363" s="80"/>
      <c r="E363" s="13">
        <v>0</v>
      </c>
      <c r="F363" s="13">
        <v>0</v>
      </c>
      <c r="G363" s="13">
        <f t="shared" si="76"/>
        <v>0</v>
      </c>
      <c r="H363" s="13">
        <v>0</v>
      </c>
      <c r="I363" s="13">
        <v>0</v>
      </c>
      <c r="J363" s="13">
        <f t="shared" si="91"/>
        <v>0</v>
      </c>
    </row>
    <row r="364" spans="1:10" ht="14.25" customHeight="1" x14ac:dyDescent="0.3">
      <c r="A364" s="45" t="s">
        <v>40</v>
      </c>
      <c r="B364" s="46"/>
      <c r="C364" s="46"/>
      <c r="D364" s="47"/>
      <c r="E364" s="13">
        <f>SUM(E365+E398+E407)</f>
        <v>0</v>
      </c>
      <c r="F364" s="13">
        <f>SUM(F365+F398+F407)</f>
        <v>0</v>
      </c>
      <c r="G364" s="13">
        <f t="shared" si="76"/>
        <v>0</v>
      </c>
      <c r="H364" s="13">
        <f>SUM(H365+H398+H407)</f>
        <v>0</v>
      </c>
      <c r="I364" s="13">
        <f>SUM(I365+I398+I407)</f>
        <v>0</v>
      </c>
      <c r="J364" s="13">
        <f t="shared" si="91"/>
        <v>0</v>
      </c>
    </row>
    <row r="365" spans="1:10" ht="14.25" customHeight="1" x14ac:dyDescent="0.3">
      <c r="A365" s="36"/>
      <c r="B365" s="46" t="s">
        <v>41</v>
      </c>
      <c r="C365" s="46"/>
      <c r="D365" s="47"/>
      <c r="E365" s="13">
        <f>E366+E370+E378+E372+E393</f>
        <v>0</v>
      </c>
      <c r="F365" s="13">
        <f t="shared" ref="F365:J365" si="97">F366+F370+F378+F372+F393</f>
        <v>0</v>
      </c>
      <c r="G365" s="13">
        <f t="shared" si="97"/>
        <v>0</v>
      </c>
      <c r="H365" s="13">
        <f t="shared" si="97"/>
        <v>0</v>
      </c>
      <c r="I365" s="13">
        <f t="shared" si="97"/>
        <v>0</v>
      </c>
      <c r="J365" s="13">
        <f t="shared" si="97"/>
        <v>0</v>
      </c>
    </row>
    <row r="366" spans="1:10" ht="14.25" customHeight="1" x14ac:dyDescent="0.3">
      <c r="A366" s="36"/>
      <c r="B366" s="79"/>
      <c r="C366" s="54" t="s">
        <v>194</v>
      </c>
      <c r="D366" s="80"/>
      <c r="E366" s="13">
        <f>E367</f>
        <v>0</v>
      </c>
      <c r="F366" s="13">
        <f t="shared" ref="F366:I366" si="98">F367</f>
        <v>0</v>
      </c>
      <c r="G366" s="13">
        <f t="shared" si="76"/>
        <v>0</v>
      </c>
      <c r="H366" s="13">
        <f t="shared" si="98"/>
        <v>0</v>
      </c>
      <c r="I366" s="13">
        <f t="shared" si="98"/>
        <v>0</v>
      </c>
      <c r="J366" s="13">
        <f t="shared" si="91"/>
        <v>0</v>
      </c>
    </row>
    <row r="367" spans="1:10" ht="12.75" hidden="1" customHeight="1" x14ac:dyDescent="0.3">
      <c r="A367" s="36"/>
      <c r="B367" s="79"/>
      <c r="C367" s="54" t="s">
        <v>246</v>
      </c>
      <c r="D367" s="80"/>
      <c r="E367" s="13">
        <f>SUM(E368:E369)</f>
        <v>0</v>
      </c>
      <c r="F367" s="13">
        <f>SUM(F368:F369)</f>
        <v>0</v>
      </c>
      <c r="G367" s="13">
        <f t="shared" si="76"/>
        <v>0</v>
      </c>
      <c r="H367" s="13">
        <f>SUM(H368:H369)</f>
        <v>0</v>
      </c>
      <c r="I367" s="13">
        <f>SUM(I368:I369)</f>
        <v>0</v>
      </c>
      <c r="J367" s="13">
        <f t="shared" si="91"/>
        <v>0</v>
      </c>
    </row>
    <row r="368" spans="1:10" ht="22.5" hidden="1" customHeight="1" x14ac:dyDescent="0.3">
      <c r="A368" s="36"/>
      <c r="B368" s="79"/>
      <c r="C368" s="79"/>
      <c r="D368" s="10" t="s">
        <v>394</v>
      </c>
      <c r="E368" s="11">
        <v>0</v>
      </c>
      <c r="F368" s="11">
        <v>0</v>
      </c>
      <c r="G368" s="11">
        <f t="shared" si="76"/>
        <v>0</v>
      </c>
      <c r="H368" s="11">
        <v>0</v>
      </c>
      <c r="I368" s="11">
        <v>0</v>
      </c>
      <c r="J368" s="11">
        <f t="shared" si="91"/>
        <v>0</v>
      </c>
    </row>
    <row r="369" spans="1:10" hidden="1" x14ac:dyDescent="0.3">
      <c r="A369" s="36"/>
      <c r="B369" s="79"/>
      <c r="C369" s="79"/>
      <c r="D369" s="10"/>
      <c r="E369" s="11">
        <v>0</v>
      </c>
      <c r="F369" s="11">
        <v>0</v>
      </c>
      <c r="G369" s="11">
        <f t="shared" si="76"/>
        <v>0</v>
      </c>
      <c r="H369" s="11">
        <v>0</v>
      </c>
      <c r="I369" s="11">
        <v>0</v>
      </c>
      <c r="J369" s="11">
        <f t="shared" si="91"/>
        <v>0</v>
      </c>
    </row>
    <row r="370" spans="1:10" ht="13.5" customHeight="1" x14ac:dyDescent="0.3">
      <c r="A370" s="36"/>
      <c r="B370" s="79"/>
      <c r="C370" s="53" t="s">
        <v>195</v>
      </c>
      <c r="D370" s="80"/>
      <c r="E370" s="13">
        <f>E371</f>
        <v>0</v>
      </c>
      <c r="F370" s="13">
        <f t="shared" ref="F370:J370" si="99">F371</f>
        <v>0</v>
      </c>
      <c r="G370" s="13">
        <f t="shared" si="99"/>
        <v>0</v>
      </c>
      <c r="H370" s="13">
        <f t="shared" si="99"/>
        <v>0</v>
      </c>
      <c r="I370" s="13">
        <f t="shared" si="99"/>
        <v>0</v>
      </c>
      <c r="J370" s="13">
        <f t="shared" si="99"/>
        <v>0</v>
      </c>
    </row>
    <row r="371" spans="1:10" ht="36" x14ac:dyDescent="0.3">
      <c r="A371" s="36"/>
      <c r="B371" s="79"/>
      <c r="C371" s="53"/>
      <c r="D371" s="10" t="s">
        <v>393</v>
      </c>
      <c r="E371" s="11">
        <v>0</v>
      </c>
      <c r="F371" s="11">
        <v>0</v>
      </c>
      <c r="G371" s="11">
        <f t="shared" si="76"/>
        <v>0</v>
      </c>
      <c r="H371" s="11">
        <v>0</v>
      </c>
      <c r="I371" s="11">
        <v>0</v>
      </c>
      <c r="J371" s="11">
        <f t="shared" si="91"/>
        <v>0</v>
      </c>
    </row>
    <row r="372" spans="1:10" ht="33.75" customHeight="1" x14ac:dyDescent="0.3">
      <c r="A372" s="36"/>
      <c r="B372" s="79"/>
      <c r="C372" s="104" t="s">
        <v>395</v>
      </c>
      <c r="D372" s="105"/>
      <c r="E372" s="13">
        <f>SUM(E373:E374)</f>
        <v>0</v>
      </c>
      <c r="F372" s="13">
        <f t="shared" ref="F372:J372" si="100">SUM(F373:F374)</f>
        <v>0</v>
      </c>
      <c r="G372" s="13">
        <f t="shared" si="100"/>
        <v>0</v>
      </c>
      <c r="H372" s="13">
        <f t="shared" si="100"/>
        <v>0</v>
      </c>
      <c r="I372" s="13">
        <f t="shared" si="100"/>
        <v>0</v>
      </c>
      <c r="J372" s="13">
        <f t="shared" si="100"/>
        <v>0</v>
      </c>
    </row>
    <row r="373" spans="1:10" ht="36" x14ac:dyDescent="0.3">
      <c r="A373" s="36"/>
      <c r="B373" s="79"/>
      <c r="C373" s="79"/>
      <c r="D373" s="10" t="s">
        <v>396</v>
      </c>
      <c r="E373" s="11">
        <v>0</v>
      </c>
      <c r="F373" s="11">
        <v>0</v>
      </c>
      <c r="G373" s="11">
        <f t="shared" ref="G373:G375" si="101">E373+F373</f>
        <v>0</v>
      </c>
      <c r="H373" s="11">
        <v>0</v>
      </c>
      <c r="I373" s="11">
        <v>0</v>
      </c>
      <c r="J373" s="11">
        <f t="shared" si="91"/>
        <v>0</v>
      </c>
    </row>
    <row r="374" spans="1:10" x14ac:dyDescent="0.3">
      <c r="A374" s="36"/>
      <c r="B374" s="79"/>
      <c r="C374" s="79"/>
      <c r="D374" s="10" t="s">
        <v>397</v>
      </c>
      <c r="E374" s="11">
        <v>0</v>
      </c>
      <c r="F374" s="11">
        <v>0</v>
      </c>
      <c r="G374" s="11">
        <f t="shared" si="101"/>
        <v>0</v>
      </c>
      <c r="H374" s="11">
        <v>0</v>
      </c>
      <c r="I374" s="11">
        <v>0</v>
      </c>
      <c r="J374" s="11">
        <f t="shared" si="91"/>
        <v>0</v>
      </c>
    </row>
    <row r="375" spans="1:10" ht="14.25" hidden="1" customHeight="1" x14ac:dyDescent="0.3">
      <c r="A375" s="36"/>
      <c r="B375" s="79"/>
      <c r="C375" s="54" t="s">
        <v>247</v>
      </c>
      <c r="D375" s="80"/>
      <c r="E375" s="13">
        <f>SUM(E376:E377)</f>
        <v>0</v>
      </c>
      <c r="F375" s="13">
        <f>SUM(F376:F377)</f>
        <v>0</v>
      </c>
      <c r="G375" s="13">
        <f t="shared" si="101"/>
        <v>0</v>
      </c>
      <c r="H375" s="13">
        <f>SUM(H376:H377)</f>
        <v>0</v>
      </c>
      <c r="I375" s="13">
        <f>SUM(I376:I377)</f>
        <v>0</v>
      </c>
      <c r="J375" s="13">
        <f t="shared" si="91"/>
        <v>0</v>
      </c>
    </row>
    <row r="376" spans="1:10" hidden="1" x14ac:dyDescent="0.3">
      <c r="A376" s="36"/>
      <c r="B376" s="79"/>
      <c r="C376" s="79"/>
      <c r="D376" s="10" t="s">
        <v>332</v>
      </c>
      <c r="E376" s="11">
        <v>0</v>
      </c>
      <c r="F376" s="11">
        <v>0</v>
      </c>
      <c r="G376" s="11">
        <f>E376+F376</f>
        <v>0</v>
      </c>
      <c r="H376" s="11">
        <v>0</v>
      </c>
      <c r="I376" s="11">
        <v>0</v>
      </c>
      <c r="J376" s="11">
        <f t="shared" si="91"/>
        <v>0</v>
      </c>
    </row>
    <row r="377" spans="1:10" ht="51.75" hidden="1" customHeight="1" x14ac:dyDescent="0.3">
      <c r="A377" s="36"/>
      <c r="B377" s="79"/>
      <c r="C377" s="79"/>
      <c r="D377" s="10"/>
      <c r="E377" s="11">
        <v>0</v>
      </c>
      <c r="F377" s="11">
        <v>0</v>
      </c>
      <c r="G377" s="11">
        <f t="shared" ref="G377" si="102">E377+F377</f>
        <v>0</v>
      </c>
      <c r="H377" s="11">
        <v>0</v>
      </c>
      <c r="I377" s="11">
        <v>0</v>
      </c>
      <c r="J377" s="11">
        <f t="shared" si="91"/>
        <v>0</v>
      </c>
    </row>
    <row r="378" spans="1:10" ht="12" customHeight="1" x14ac:dyDescent="0.3">
      <c r="A378" s="36"/>
      <c r="B378" s="79"/>
      <c r="C378" s="53" t="s">
        <v>197</v>
      </c>
      <c r="D378" s="80"/>
      <c r="E378" s="13">
        <f>E379+E380</f>
        <v>0</v>
      </c>
      <c r="F378" s="13">
        <f>F379+F380</f>
        <v>0</v>
      </c>
      <c r="G378" s="13">
        <f t="shared" ref="G378:J378" si="103">G379+G380</f>
        <v>0</v>
      </c>
      <c r="H378" s="13">
        <f t="shared" si="103"/>
        <v>0</v>
      </c>
      <c r="I378" s="13">
        <f t="shared" si="103"/>
        <v>0</v>
      </c>
      <c r="J378" s="13">
        <f t="shared" si="103"/>
        <v>0</v>
      </c>
    </row>
    <row r="379" spans="1:10" ht="21.75" customHeight="1" x14ac:dyDescent="0.3">
      <c r="A379" s="36"/>
      <c r="B379" s="79"/>
      <c r="C379" s="53"/>
      <c r="D379" s="10" t="s">
        <v>398</v>
      </c>
      <c r="E379" s="11">
        <v>0</v>
      </c>
      <c r="F379" s="11">
        <v>0</v>
      </c>
      <c r="G379" s="11">
        <f t="shared" ref="G379:G385" si="104">E379+F379</f>
        <v>0</v>
      </c>
      <c r="H379" s="11">
        <v>0</v>
      </c>
      <c r="I379" s="11">
        <v>0</v>
      </c>
      <c r="J379" s="11">
        <f t="shared" ref="J379:J431" si="105">G379-H379</f>
        <v>0</v>
      </c>
    </row>
    <row r="380" spans="1:10" ht="22.5" customHeight="1" x14ac:dyDescent="0.3">
      <c r="A380" s="36"/>
      <c r="B380" s="79"/>
      <c r="C380" s="53"/>
      <c r="D380" s="10" t="s">
        <v>399</v>
      </c>
      <c r="E380" s="11">
        <v>0</v>
      </c>
      <c r="F380" s="11">
        <v>0</v>
      </c>
      <c r="G380" s="11">
        <f t="shared" si="104"/>
        <v>0</v>
      </c>
      <c r="H380" s="11">
        <v>0</v>
      </c>
      <c r="I380" s="11">
        <v>0</v>
      </c>
      <c r="J380" s="11">
        <f t="shared" si="105"/>
        <v>0</v>
      </c>
    </row>
    <row r="381" spans="1:10" ht="12" hidden="1" customHeight="1" x14ac:dyDescent="0.3">
      <c r="A381" s="36"/>
      <c r="B381" s="79"/>
      <c r="C381" s="53" t="s">
        <v>248</v>
      </c>
      <c r="D381" s="80"/>
      <c r="E381" s="13">
        <f>SUM(E382:E383)</f>
        <v>0</v>
      </c>
      <c r="F381" s="13">
        <f>SUM(F382:F383)</f>
        <v>0</v>
      </c>
      <c r="G381" s="13">
        <f t="shared" si="104"/>
        <v>0</v>
      </c>
      <c r="H381" s="13">
        <f>SUM(H382:H383)</f>
        <v>0</v>
      </c>
      <c r="I381" s="13">
        <f>SUM(I382:I383)</f>
        <v>0</v>
      </c>
      <c r="J381" s="13">
        <f t="shared" si="105"/>
        <v>0</v>
      </c>
    </row>
    <row r="382" spans="1:10" hidden="1" x14ac:dyDescent="0.3">
      <c r="A382" s="36"/>
      <c r="B382" s="79"/>
      <c r="C382" s="79"/>
      <c r="D382" s="10" t="s">
        <v>332</v>
      </c>
      <c r="E382" s="11">
        <v>0</v>
      </c>
      <c r="F382" s="11">
        <v>0</v>
      </c>
      <c r="G382" s="13">
        <f t="shared" si="104"/>
        <v>0</v>
      </c>
      <c r="H382" s="11">
        <v>0</v>
      </c>
      <c r="I382" s="11">
        <v>0</v>
      </c>
      <c r="J382" s="11">
        <f t="shared" si="105"/>
        <v>0</v>
      </c>
    </row>
    <row r="383" spans="1:10" ht="38.25" hidden="1" customHeight="1" x14ac:dyDescent="0.3">
      <c r="A383" s="36"/>
      <c r="B383" s="79"/>
      <c r="C383" s="79"/>
      <c r="D383" s="10"/>
      <c r="E383" s="11">
        <v>0</v>
      </c>
      <c r="F383" s="11">
        <v>0</v>
      </c>
      <c r="G383" s="13">
        <f t="shared" si="104"/>
        <v>0</v>
      </c>
      <c r="H383" s="11">
        <v>0</v>
      </c>
      <c r="I383" s="11">
        <v>0</v>
      </c>
      <c r="J383" s="11">
        <f t="shared" si="105"/>
        <v>0</v>
      </c>
    </row>
    <row r="384" spans="1:10" ht="14.25" hidden="1" customHeight="1" x14ac:dyDescent="0.3">
      <c r="A384" s="36"/>
      <c r="B384" s="79"/>
      <c r="C384" s="53" t="s">
        <v>249</v>
      </c>
      <c r="D384" s="80"/>
      <c r="E384" s="13">
        <f>SUM(E385:E386)</f>
        <v>0</v>
      </c>
      <c r="F384" s="13">
        <f>SUM(F385:F386)</f>
        <v>0</v>
      </c>
      <c r="G384" s="13">
        <f t="shared" si="104"/>
        <v>0</v>
      </c>
      <c r="H384" s="13">
        <f>SUM(H385:H386)</f>
        <v>0</v>
      </c>
      <c r="I384" s="13">
        <f>SUM(I385:I386)</f>
        <v>0</v>
      </c>
      <c r="J384" s="13">
        <f t="shared" si="105"/>
        <v>0</v>
      </c>
    </row>
    <row r="385" spans="1:11" hidden="1" x14ac:dyDescent="0.3">
      <c r="A385" s="36"/>
      <c r="B385" s="79"/>
      <c r="C385" s="79"/>
      <c r="D385" s="10" t="s">
        <v>332</v>
      </c>
      <c r="E385" s="11">
        <v>0</v>
      </c>
      <c r="F385" s="11">
        <v>0</v>
      </c>
      <c r="G385" s="11">
        <f t="shared" si="104"/>
        <v>0</v>
      </c>
      <c r="H385" s="11">
        <v>0</v>
      </c>
      <c r="I385" s="11">
        <v>0</v>
      </c>
      <c r="J385" s="11">
        <f t="shared" si="105"/>
        <v>0</v>
      </c>
    </row>
    <row r="386" spans="1:11" s="77" customFormat="1" hidden="1" x14ac:dyDescent="0.3">
      <c r="A386" s="36"/>
      <c r="B386" s="79"/>
      <c r="C386" s="79"/>
      <c r="D386" s="10"/>
      <c r="E386" s="11">
        <v>0</v>
      </c>
      <c r="F386" s="11">
        <v>0</v>
      </c>
      <c r="G386" s="11">
        <f>E386+F386</f>
        <v>0</v>
      </c>
      <c r="H386" s="11">
        <v>0</v>
      </c>
      <c r="I386" s="11">
        <v>0</v>
      </c>
      <c r="J386" s="11">
        <f>G386-H386</f>
        <v>0</v>
      </c>
      <c r="K386" s="85"/>
    </row>
    <row r="387" spans="1:11" ht="15" hidden="1" customHeight="1" x14ac:dyDescent="0.3">
      <c r="A387" s="72"/>
      <c r="B387" s="73"/>
      <c r="C387" s="74" t="s">
        <v>250</v>
      </c>
      <c r="D387" s="75"/>
      <c r="E387" s="76">
        <f>SUM(E388:E389)</f>
        <v>0</v>
      </c>
      <c r="F387" s="76">
        <f>SUM(F388:F389)</f>
        <v>0</v>
      </c>
      <c r="G387" s="76">
        <f t="shared" ref="G387:G389" si="106">E387+F387</f>
        <v>0</v>
      </c>
      <c r="H387" s="76">
        <f>SUM(H388:H389)</f>
        <v>0</v>
      </c>
      <c r="I387" s="76">
        <f>SUM(I388:I389)</f>
        <v>0</v>
      </c>
      <c r="J387" s="76">
        <f t="shared" si="105"/>
        <v>0</v>
      </c>
    </row>
    <row r="388" spans="1:11" hidden="1" x14ac:dyDescent="0.3">
      <c r="A388" s="36"/>
      <c r="B388" s="79"/>
      <c r="C388" s="79"/>
      <c r="D388" s="10" t="s">
        <v>332</v>
      </c>
      <c r="E388" s="11">
        <v>0</v>
      </c>
      <c r="F388" s="11">
        <v>0</v>
      </c>
      <c r="G388" s="11">
        <f t="shared" si="106"/>
        <v>0</v>
      </c>
      <c r="H388" s="11">
        <v>0</v>
      </c>
      <c r="I388" s="11">
        <v>0</v>
      </c>
      <c r="J388" s="11">
        <f t="shared" si="105"/>
        <v>0</v>
      </c>
    </row>
    <row r="389" spans="1:11" hidden="1" x14ac:dyDescent="0.3">
      <c r="A389" s="36"/>
      <c r="B389" s="79"/>
      <c r="C389" s="79"/>
      <c r="D389" s="10"/>
      <c r="E389" s="11">
        <v>0</v>
      </c>
      <c r="F389" s="11">
        <v>0</v>
      </c>
      <c r="G389" s="11">
        <f t="shared" si="106"/>
        <v>0</v>
      </c>
      <c r="H389" s="11">
        <v>0</v>
      </c>
      <c r="I389" s="11">
        <v>0</v>
      </c>
      <c r="J389" s="11">
        <f t="shared" si="105"/>
        <v>0</v>
      </c>
    </row>
    <row r="390" spans="1:11" ht="12.75" hidden="1" customHeight="1" x14ac:dyDescent="0.3">
      <c r="A390" s="36"/>
      <c r="B390" s="79"/>
      <c r="C390" s="54" t="s">
        <v>292</v>
      </c>
      <c r="D390" s="80"/>
      <c r="E390" s="13">
        <f>SUM(E391:E392)</f>
        <v>0</v>
      </c>
      <c r="F390" s="13">
        <f>SUM(F391:F392)</f>
        <v>0</v>
      </c>
      <c r="G390" s="13">
        <f>E390+F390</f>
        <v>0</v>
      </c>
      <c r="H390" s="13">
        <f>SUM(H391:H392)</f>
        <v>0</v>
      </c>
      <c r="I390" s="13">
        <f>SUM(I391:I392)</f>
        <v>0</v>
      </c>
      <c r="J390" s="13">
        <f t="shared" si="105"/>
        <v>0</v>
      </c>
    </row>
    <row r="391" spans="1:11" ht="51" hidden="1" customHeight="1" x14ac:dyDescent="0.3">
      <c r="A391" s="36"/>
      <c r="B391" s="79"/>
      <c r="C391" s="79"/>
      <c r="D391" s="10" t="s">
        <v>330</v>
      </c>
      <c r="E391" s="11">
        <v>0</v>
      </c>
      <c r="F391" s="11">
        <v>0</v>
      </c>
      <c r="G391" s="11">
        <f t="shared" ref="G391:G392" si="107">E391+F391</f>
        <v>0</v>
      </c>
      <c r="H391" s="11">
        <v>0</v>
      </c>
      <c r="I391" s="11">
        <v>0</v>
      </c>
      <c r="J391" s="11">
        <f t="shared" si="105"/>
        <v>0</v>
      </c>
    </row>
    <row r="392" spans="1:11" ht="36" hidden="1" x14ac:dyDescent="0.3">
      <c r="A392" s="36"/>
      <c r="B392" s="79"/>
      <c r="C392" s="79"/>
      <c r="D392" s="10" t="s">
        <v>331</v>
      </c>
      <c r="E392" s="11">
        <v>0</v>
      </c>
      <c r="F392" s="11">
        <v>0</v>
      </c>
      <c r="G392" s="11">
        <f t="shared" si="107"/>
        <v>0</v>
      </c>
      <c r="H392" s="11">
        <v>0</v>
      </c>
      <c r="I392" s="11">
        <v>0</v>
      </c>
      <c r="J392" s="11">
        <f t="shared" si="105"/>
        <v>0</v>
      </c>
    </row>
    <row r="393" spans="1:11" ht="13.5" customHeight="1" x14ac:dyDescent="0.3">
      <c r="A393" s="36"/>
      <c r="B393" s="79"/>
      <c r="C393" s="53" t="s">
        <v>198</v>
      </c>
      <c r="D393" s="80"/>
      <c r="E393" s="13">
        <f>E394</f>
        <v>0</v>
      </c>
      <c r="F393" s="13">
        <f t="shared" ref="F393:I393" si="108">F394</f>
        <v>0</v>
      </c>
      <c r="G393" s="13">
        <f t="shared" si="108"/>
        <v>0</v>
      </c>
      <c r="H393" s="13">
        <f t="shared" si="108"/>
        <v>0</v>
      </c>
      <c r="I393" s="13">
        <f t="shared" si="108"/>
        <v>0</v>
      </c>
      <c r="J393" s="13">
        <f t="shared" si="105"/>
        <v>0</v>
      </c>
    </row>
    <row r="394" spans="1:11" ht="13.5" customHeight="1" x14ac:dyDescent="0.3">
      <c r="A394" s="36"/>
      <c r="B394" s="79"/>
      <c r="C394" s="53"/>
      <c r="D394" s="10" t="s">
        <v>400</v>
      </c>
      <c r="E394" s="11">
        <v>0</v>
      </c>
      <c r="F394" s="11">
        <v>0</v>
      </c>
      <c r="G394" s="11">
        <f t="shared" ref="G394:G432" si="109">E394+F394</f>
        <v>0</v>
      </c>
      <c r="H394" s="11">
        <v>0</v>
      </c>
      <c r="I394" s="11">
        <v>0</v>
      </c>
      <c r="J394" s="11">
        <f t="shared" si="105"/>
        <v>0</v>
      </c>
    </row>
    <row r="395" spans="1:11" ht="13.5" customHeight="1" x14ac:dyDescent="0.3">
      <c r="A395" s="36"/>
      <c r="B395" s="79"/>
      <c r="C395" s="53" t="s">
        <v>199</v>
      </c>
      <c r="D395" s="80"/>
      <c r="E395" s="13">
        <v>0</v>
      </c>
      <c r="F395" s="13">
        <v>0</v>
      </c>
      <c r="G395" s="13">
        <f t="shared" si="109"/>
        <v>0</v>
      </c>
      <c r="H395" s="13">
        <v>0</v>
      </c>
      <c r="I395" s="13">
        <v>0</v>
      </c>
      <c r="J395" s="13">
        <f t="shared" si="105"/>
        <v>0</v>
      </c>
    </row>
    <row r="396" spans="1:11" ht="13.5" customHeight="1" x14ac:dyDescent="0.3">
      <c r="A396" s="36"/>
      <c r="B396" s="79"/>
      <c r="C396" s="53" t="s">
        <v>200</v>
      </c>
      <c r="D396" s="80"/>
      <c r="E396" s="13">
        <v>0</v>
      </c>
      <c r="F396" s="13">
        <v>0</v>
      </c>
      <c r="G396" s="13">
        <f t="shared" si="109"/>
        <v>0</v>
      </c>
      <c r="H396" s="13">
        <v>0</v>
      </c>
      <c r="I396" s="13">
        <v>0</v>
      </c>
      <c r="J396" s="13">
        <f t="shared" si="105"/>
        <v>0</v>
      </c>
    </row>
    <row r="397" spans="1:11" ht="13.5" customHeight="1" x14ac:dyDescent="0.3">
      <c r="A397" s="36"/>
      <c r="B397" s="79"/>
      <c r="C397" s="53" t="s">
        <v>201</v>
      </c>
      <c r="D397" s="80"/>
      <c r="E397" s="13">
        <v>0</v>
      </c>
      <c r="F397" s="13">
        <v>0</v>
      </c>
      <c r="G397" s="13">
        <f t="shared" si="109"/>
        <v>0</v>
      </c>
      <c r="H397" s="13">
        <v>0</v>
      </c>
      <c r="I397" s="13">
        <v>0</v>
      </c>
      <c r="J397" s="13">
        <f t="shared" si="105"/>
        <v>0</v>
      </c>
    </row>
    <row r="398" spans="1:11" ht="13.5" customHeight="1" x14ac:dyDescent="0.3">
      <c r="A398" s="36"/>
      <c r="B398" s="46" t="s">
        <v>42</v>
      </c>
      <c r="C398" s="46"/>
      <c r="D398" s="47"/>
      <c r="E398" s="13">
        <f>+E399+E400+E401+E402+E403+E404+E405+E406</f>
        <v>0</v>
      </c>
      <c r="F398" s="13">
        <f>+F399+F400+F401+F402+F403+F404+F405+F406</f>
        <v>0</v>
      </c>
      <c r="G398" s="13">
        <f t="shared" si="109"/>
        <v>0</v>
      </c>
      <c r="H398" s="13">
        <f>+H399+H400+H401+H402+H403+H404+H405+H406</f>
        <v>0</v>
      </c>
      <c r="I398" s="13">
        <f>+I399+I400+I401+I402+I403+I404+I405+I406</f>
        <v>0</v>
      </c>
      <c r="J398" s="13">
        <f t="shared" si="105"/>
        <v>0</v>
      </c>
    </row>
    <row r="399" spans="1:11" ht="13.5" customHeight="1" x14ac:dyDescent="0.3">
      <c r="A399" s="36"/>
      <c r="B399" s="79"/>
      <c r="C399" s="53" t="s">
        <v>194</v>
      </c>
      <c r="D399" s="57"/>
      <c r="E399" s="13">
        <v>0</v>
      </c>
      <c r="F399" s="13">
        <v>0</v>
      </c>
      <c r="G399" s="13">
        <f t="shared" si="109"/>
        <v>0</v>
      </c>
      <c r="H399" s="13">
        <v>0</v>
      </c>
      <c r="I399" s="13">
        <v>0</v>
      </c>
      <c r="J399" s="13">
        <f t="shared" si="105"/>
        <v>0</v>
      </c>
    </row>
    <row r="400" spans="1:11" ht="13.5" customHeight="1" x14ac:dyDescent="0.3">
      <c r="A400" s="36"/>
      <c r="B400" s="20"/>
      <c r="C400" s="46" t="s">
        <v>195</v>
      </c>
      <c r="D400" s="21"/>
      <c r="E400" s="13">
        <v>0</v>
      </c>
      <c r="F400" s="13">
        <v>0</v>
      </c>
      <c r="G400" s="13">
        <f t="shared" si="109"/>
        <v>0</v>
      </c>
      <c r="H400" s="13">
        <v>0</v>
      </c>
      <c r="I400" s="13">
        <v>0</v>
      </c>
      <c r="J400" s="13">
        <f t="shared" si="105"/>
        <v>0</v>
      </c>
    </row>
    <row r="401" spans="1:10" ht="13.5" customHeight="1" x14ac:dyDescent="0.3">
      <c r="A401" s="36"/>
      <c r="B401" s="20"/>
      <c r="C401" s="46" t="s">
        <v>196</v>
      </c>
      <c r="D401" s="80"/>
      <c r="E401" s="13">
        <v>0</v>
      </c>
      <c r="F401" s="13">
        <v>0</v>
      </c>
      <c r="G401" s="13">
        <f t="shared" si="109"/>
        <v>0</v>
      </c>
      <c r="H401" s="13">
        <v>0</v>
      </c>
      <c r="I401" s="13">
        <v>0</v>
      </c>
      <c r="J401" s="13">
        <f t="shared" si="105"/>
        <v>0</v>
      </c>
    </row>
    <row r="402" spans="1:10" ht="13.5" customHeight="1" x14ac:dyDescent="0.3">
      <c r="A402" s="36"/>
      <c r="B402" s="20"/>
      <c r="C402" s="46" t="s">
        <v>197</v>
      </c>
      <c r="D402" s="80"/>
      <c r="E402" s="13">
        <v>0</v>
      </c>
      <c r="F402" s="13">
        <v>0</v>
      </c>
      <c r="G402" s="13">
        <f t="shared" si="109"/>
        <v>0</v>
      </c>
      <c r="H402" s="13">
        <v>0</v>
      </c>
      <c r="I402" s="13">
        <v>0</v>
      </c>
      <c r="J402" s="13">
        <f t="shared" si="105"/>
        <v>0</v>
      </c>
    </row>
    <row r="403" spans="1:10" ht="13.5" customHeight="1" x14ac:dyDescent="0.3">
      <c r="A403" s="36"/>
      <c r="B403" s="20"/>
      <c r="C403" s="46" t="s">
        <v>198</v>
      </c>
      <c r="D403" s="80"/>
      <c r="E403" s="13">
        <v>0</v>
      </c>
      <c r="F403" s="13">
        <v>0</v>
      </c>
      <c r="G403" s="13">
        <f t="shared" si="109"/>
        <v>0</v>
      </c>
      <c r="H403" s="13">
        <v>0</v>
      </c>
      <c r="I403" s="13">
        <v>0</v>
      </c>
      <c r="J403" s="13">
        <f t="shared" si="105"/>
        <v>0</v>
      </c>
    </row>
    <row r="404" spans="1:10" ht="13.5" customHeight="1" x14ac:dyDescent="0.3">
      <c r="A404" s="36"/>
      <c r="B404" s="20"/>
      <c r="C404" s="46" t="s">
        <v>199</v>
      </c>
      <c r="D404" s="80"/>
      <c r="E404" s="13">
        <v>0</v>
      </c>
      <c r="F404" s="13">
        <v>0</v>
      </c>
      <c r="G404" s="13">
        <f t="shared" si="109"/>
        <v>0</v>
      </c>
      <c r="H404" s="13">
        <v>0</v>
      </c>
      <c r="I404" s="13">
        <v>0</v>
      </c>
      <c r="J404" s="13">
        <f t="shared" si="105"/>
        <v>0</v>
      </c>
    </row>
    <row r="405" spans="1:10" ht="13.5" customHeight="1" x14ac:dyDescent="0.3">
      <c r="A405" s="36"/>
      <c r="B405" s="20"/>
      <c r="C405" s="46" t="s">
        <v>200</v>
      </c>
      <c r="D405" s="80"/>
      <c r="E405" s="13">
        <v>0</v>
      </c>
      <c r="F405" s="13">
        <v>0</v>
      </c>
      <c r="G405" s="13">
        <f t="shared" si="109"/>
        <v>0</v>
      </c>
      <c r="H405" s="13">
        <v>0</v>
      </c>
      <c r="I405" s="13">
        <v>0</v>
      </c>
      <c r="J405" s="13">
        <f t="shared" si="105"/>
        <v>0</v>
      </c>
    </row>
    <row r="406" spans="1:10" ht="13.5" customHeight="1" x14ac:dyDescent="0.3">
      <c r="A406" s="36"/>
      <c r="B406" s="20"/>
      <c r="C406" s="46" t="s">
        <v>201</v>
      </c>
      <c r="D406" s="80"/>
      <c r="E406" s="13">
        <v>0</v>
      </c>
      <c r="F406" s="13">
        <v>0</v>
      </c>
      <c r="G406" s="13">
        <f t="shared" si="109"/>
        <v>0</v>
      </c>
      <c r="H406" s="13">
        <v>0</v>
      </c>
      <c r="I406" s="13">
        <v>0</v>
      </c>
      <c r="J406" s="13">
        <f t="shared" si="105"/>
        <v>0</v>
      </c>
    </row>
    <row r="407" spans="1:10" ht="13.5" customHeight="1" x14ac:dyDescent="0.3">
      <c r="A407" s="36"/>
      <c r="B407" s="46" t="s">
        <v>43</v>
      </c>
      <c r="C407" s="46"/>
      <c r="D407" s="47"/>
      <c r="E407" s="13">
        <f>SUM(E408+E409)</f>
        <v>0</v>
      </c>
      <c r="F407" s="13">
        <f>SUM(F408+F409)</f>
        <v>0</v>
      </c>
      <c r="G407" s="13">
        <f t="shared" si="109"/>
        <v>0</v>
      </c>
      <c r="H407" s="13">
        <f>SUM(H408+H409)</f>
        <v>0</v>
      </c>
      <c r="I407" s="13">
        <f>SUM(I408+I409)</f>
        <v>0</v>
      </c>
      <c r="J407" s="13">
        <f t="shared" si="105"/>
        <v>0</v>
      </c>
    </row>
    <row r="408" spans="1:10" ht="13.5" customHeight="1" x14ac:dyDescent="0.3">
      <c r="A408" s="36"/>
      <c r="B408" s="20"/>
      <c r="C408" s="46" t="s">
        <v>202</v>
      </c>
      <c r="D408" s="80"/>
      <c r="E408" s="13">
        <v>0</v>
      </c>
      <c r="F408" s="13">
        <v>0</v>
      </c>
      <c r="G408" s="13">
        <f t="shared" si="109"/>
        <v>0</v>
      </c>
      <c r="H408" s="13">
        <v>0</v>
      </c>
      <c r="I408" s="13">
        <v>0</v>
      </c>
      <c r="J408" s="13">
        <f t="shared" si="105"/>
        <v>0</v>
      </c>
    </row>
    <row r="409" spans="1:10" ht="13.5" customHeight="1" x14ac:dyDescent="0.3">
      <c r="A409" s="36"/>
      <c r="B409" s="20"/>
      <c r="C409" s="46" t="s">
        <v>203</v>
      </c>
      <c r="D409" s="21"/>
      <c r="E409" s="13">
        <v>0</v>
      </c>
      <c r="F409" s="13">
        <v>0</v>
      </c>
      <c r="G409" s="13">
        <f t="shared" si="109"/>
        <v>0</v>
      </c>
      <c r="H409" s="13">
        <v>0</v>
      </c>
      <c r="I409" s="13">
        <v>0</v>
      </c>
      <c r="J409" s="13">
        <f t="shared" si="105"/>
        <v>0</v>
      </c>
    </row>
    <row r="410" spans="1:10" ht="13.5" customHeight="1" x14ac:dyDescent="0.3">
      <c r="A410" s="45" t="s">
        <v>44</v>
      </c>
      <c r="B410" s="46"/>
      <c r="C410" s="46"/>
      <c r="D410" s="47"/>
      <c r="E410" s="13">
        <f>SUM(E411+E413)</f>
        <v>0</v>
      </c>
      <c r="F410" s="13">
        <f>SUM(F411+F413)</f>
        <v>0</v>
      </c>
      <c r="G410" s="13">
        <f t="shared" si="109"/>
        <v>0</v>
      </c>
      <c r="H410" s="13">
        <f t="shared" ref="H410:I410" si="110">SUM(H411+H413)</f>
        <v>0</v>
      </c>
      <c r="I410" s="13">
        <f t="shared" si="110"/>
        <v>0</v>
      </c>
      <c r="J410" s="13">
        <f t="shared" si="105"/>
        <v>0</v>
      </c>
    </row>
    <row r="411" spans="1:10" ht="13.5" customHeight="1" x14ac:dyDescent="0.3">
      <c r="A411" s="36"/>
      <c r="B411" s="46" t="s">
        <v>204</v>
      </c>
      <c r="C411" s="46"/>
      <c r="D411" s="47"/>
      <c r="E411" s="13">
        <f>SUM(E412)</f>
        <v>0</v>
      </c>
      <c r="F411" s="13">
        <f>SUM(F412)</f>
        <v>0</v>
      </c>
      <c r="G411" s="13">
        <f t="shared" si="109"/>
        <v>0</v>
      </c>
      <c r="H411" s="13">
        <f t="shared" ref="H411:I411" si="111">SUM(H412)</f>
        <v>0</v>
      </c>
      <c r="I411" s="13">
        <f t="shared" si="111"/>
        <v>0</v>
      </c>
      <c r="J411" s="13">
        <f t="shared" si="105"/>
        <v>0</v>
      </c>
    </row>
    <row r="412" spans="1:10" ht="25.5" customHeight="1" x14ac:dyDescent="0.3">
      <c r="A412" s="36"/>
      <c r="B412" s="20"/>
      <c r="C412" s="104" t="s">
        <v>205</v>
      </c>
      <c r="D412" s="105"/>
      <c r="E412" s="13">
        <v>0</v>
      </c>
      <c r="F412" s="13">
        <v>0</v>
      </c>
      <c r="G412" s="13">
        <f t="shared" si="109"/>
        <v>0</v>
      </c>
      <c r="H412" s="13">
        <v>0</v>
      </c>
      <c r="I412" s="13">
        <v>0</v>
      </c>
      <c r="J412" s="13">
        <f t="shared" si="105"/>
        <v>0</v>
      </c>
    </row>
    <row r="413" spans="1:10" ht="13.5" customHeight="1" x14ac:dyDescent="0.3">
      <c r="A413" s="36"/>
      <c r="B413" s="46" t="s">
        <v>45</v>
      </c>
      <c r="C413" s="46"/>
      <c r="D413" s="47"/>
      <c r="E413" s="13">
        <f>SUM(E414)</f>
        <v>0</v>
      </c>
      <c r="F413" s="13">
        <f>SUM(F414)</f>
        <v>0</v>
      </c>
      <c r="G413" s="13">
        <f t="shared" si="109"/>
        <v>0</v>
      </c>
      <c r="H413" s="13">
        <f t="shared" ref="H413:I413" si="112">SUM(H414)</f>
        <v>0</v>
      </c>
      <c r="I413" s="13">
        <f t="shared" si="112"/>
        <v>0</v>
      </c>
      <c r="J413" s="13">
        <f t="shared" si="105"/>
        <v>0</v>
      </c>
    </row>
    <row r="414" spans="1:10" ht="14.25" customHeight="1" x14ac:dyDescent="0.3">
      <c r="A414" s="36"/>
      <c r="B414" s="20"/>
      <c r="C414" s="46" t="s">
        <v>206</v>
      </c>
      <c r="D414" s="21"/>
      <c r="E414" s="13">
        <v>0</v>
      </c>
      <c r="F414" s="13">
        <v>0</v>
      </c>
      <c r="G414" s="13">
        <f t="shared" si="109"/>
        <v>0</v>
      </c>
      <c r="H414" s="13">
        <v>0</v>
      </c>
      <c r="I414" s="13">
        <v>0</v>
      </c>
      <c r="J414" s="13">
        <f t="shared" si="105"/>
        <v>0</v>
      </c>
    </row>
    <row r="415" spans="1:10" ht="12" customHeight="1" x14ac:dyDescent="0.3">
      <c r="A415" s="45" t="s">
        <v>46</v>
      </c>
      <c r="B415" s="46"/>
      <c r="C415" s="46"/>
      <c r="D415" s="47"/>
      <c r="E415" s="13">
        <f>SUM(E416+E419+E423+E425+E427+E429)</f>
        <v>0</v>
      </c>
      <c r="F415" s="13">
        <f>SUM(F416+F419+F423+F425+F427+F429)</f>
        <v>0</v>
      </c>
      <c r="G415" s="13">
        <f t="shared" si="109"/>
        <v>0</v>
      </c>
      <c r="H415" s="13">
        <f t="shared" ref="H415:I415" si="113">SUM(H416+H419+H423+H425+H427+H429)</f>
        <v>0</v>
      </c>
      <c r="I415" s="13">
        <f t="shared" si="113"/>
        <v>0</v>
      </c>
      <c r="J415" s="13">
        <f t="shared" si="105"/>
        <v>0</v>
      </c>
    </row>
    <row r="416" spans="1:10" ht="12" customHeight="1" x14ac:dyDescent="0.3">
      <c r="A416" s="36"/>
      <c r="B416" s="46" t="s">
        <v>47</v>
      </c>
      <c r="C416" s="46"/>
      <c r="D416" s="47"/>
      <c r="E416" s="13">
        <f>SUM(E417:E418)</f>
        <v>0</v>
      </c>
      <c r="F416" s="13">
        <f>SUM(F417:F418)</f>
        <v>0</v>
      </c>
      <c r="G416" s="13">
        <f t="shared" si="109"/>
        <v>0</v>
      </c>
      <c r="H416" s="13">
        <f t="shared" ref="H416:I416" si="114">SUM(H417:H418)</f>
        <v>0</v>
      </c>
      <c r="I416" s="13">
        <f t="shared" si="114"/>
        <v>0</v>
      </c>
      <c r="J416" s="13">
        <f t="shared" si="105"/>
        <v>0</v>
      </c>
    </row>
    <row r="417" spans="1:10" ht="23.25" customHeight="1" x14ac:dyDescent="0.3">
      <c r="A417" s="36"/>
      <c r="B417" s="20"/>
      <c r="C417" s="46" t="s">
        <v>207</v>
      </c>
      <c r="D417" s="21"/>
      <c r="E417" s="13">
        <v>0</v>
      </c>
      <c r="F417" s="13">
        <v>0</v>
      </c>
      <c r="G417" s="13">
        <f t="shared" si="109"/>
        <v>0</v>
      </c>
      <c r="H417" s="13">
        <v>0</v>
      </c>
      <c r="I417" s="13">
        <v>0</v>
      </c>
      <c r="J417" s="13">
        <f t="shared" si="105"/>
        <v>0</v>
      </c>
    </row>
    <row r="418" spans="1:10" ht="14.25" customHeight="1" x14ac:dyDescent="0.3">
      <c r="A418" s="36"/>
      <c r="B418" s="20"/>
      <c r="C418" s="46" t="s">
        <v>208</v>
      </c>
      <c r="D418" s="21"/>
      <c r="E418" s="13">
        <v>0</v>
      </c>
      <c r="F418" s="13">
        <v>0</v>
      </c>
      <c r="G418" s="13">
        <f t="shared" si="109"/>
        <v>0</v>
      </c>
      <c r="H418" s="13">
        <v>0</v>
      </c>
      <c r="I418" s="13">
        <v>0</v>
      </c>
      <c r="J418" s="13">
        <f t="shared" si="105"/>
        <v>0</v>
      </c>
    </row>
    <row r="419" spans="1:10" ht="13.5" customHeight="1" x14ac:dyDescent="0.3">
      <c r="A419" s="36"/>
      <c r="B419" s="46" t="s">
        <v>48</v>
      </c>
      <c r="C419" s="46"/>
      <c r="D419" s="47"/>
      <c r="E419" s="13">
        <f>SUM(E420:E422)</f>
        <v>0</v>
      </c>
      <c r="F419" s="13">
        <f>SUM(F420)</f>
        <v>0</v>
      </c>
      <c r="G419" s="13">
        <f t="shared" si="109"/>
        <v>0</v>
      </c>
      <c r="H419" s="13">
        <f t="shared" ref="H419:I420" si="115">SUM(H420)</f>
        <v>0</v>
      </c>
      <c r="I419" s="13">
        <f t="shared" si="115"/>
        <v>0</v>
      </c>
      <c r="J419" s="13">
        <f t="shared" si="105"/>
        <v>0</v>
      </c>
    </row>
    <row r="420" spans="1:10" ht="24" customHeight="1" x14ac:dyDescent="0.3">
      <c r="A420" s="36"/>
      <c r="B420" s="20"/>
      <c r="C420" s="46" t="s">
        <v>209</v>
      </c>
      <c r="D420" s="21"/>
      <c r="E420" s="13">
        <f>SUM(E421)</f>
        <v>0</v>
      </c>
      <c r="F420" s="13">
        <f>SUM(F421)</f>
        <v>0</v>
      </c>
      <c r="G420" s="13">
        <f t="shared" si="109"/>
        <v>0</v>
      </c>
      <c r="H420" s="13">
        <f t="shared" si="115"/>
        <v>0</v>
      </c>
      <c r="I420" s="13">
        <f t="shared" si="115"/>
        <v>0</v>
      </c>
      <c r="J420" s="13">
        <f t="shared" si="105"/>
        <v>0</v>
      </c>
    </row>
    <row r="421" spans="1:10" ht="12.75" customHeight="1" x14ac:dyDescent="0.3">
      <c r="A421" s="35"/>
      <c r="B421" s="22"/>
      <c r="C421" s="22"/>
      <c r="D421" s="23" t="s">
        <v>274</v>
      </c>
      <c r="E421" s="11">
        <v>0</v>
      </c>
      <c r="F421" s="11">
        <v>0</v>
      </c>
      <c r="G421" s="11">
        <f t="shared" si="109"/>
        <v>0</v>
      </c>
      <c r="H421" s="11">
        <v>0</v>
      </c>
      <c r="I421" s="11">
        <v>0</v>
      </c>
      <c r="J421" s="11">
        <f t="shared" si="105"/>
        <v>0</v>
      </c>
    </row>
    <row r="422" spans="1:10" ht="12.75" customHeight="1" x14ac:dyDescent="0.3">
      <c r="A422" s="36"/>
      <c r="B422" s="20"/>
      <c r="C422" s="46" t="s">
        <v>210</v>
      </c>
      <c r="D422" s="21"/>
      <c r="E422" s="13">
        <v>0</v>
      </c>
      <c r="F422" s="13">
        <v>0</v>
      </c>
      <c r="G422" s="13">
        <f t="shared" si="109"/>
        <v>0</v>
      </c>
      <c r="H422" s="13">
        <v>0</v>
      </c>
      <c r="I422" s="13">
        <v>0</v>
      </c>
      <c r="J422" s="13">
        <f t="shared" si="105"/>
        <v>0</v>
      </c>
    </row>
    <row r="423" spans="1:10" ht="12.75" customHeight="1" x14ac:dyDescent="0.3">
      <c r="A423" s="36"/>
      <c r="B423" s="46" t="s">
        <v>49</v>
      </c>
      <c r="C423" s="46"/>
      <c r="D423" s="47"/>
      <c r="E423" s="13">
        <f>SUM(E424)</f>
        <v>0</v>
      </c>
      <c r="F423" s="13">
        <f>SUM(F424)</f>
        <v>0</v>
      </c>
      <c r="G423" s="13">
        <f t="shared" si="109"/>
        <v>0</v>
      </c>
      <c r="H423" s="13">
        <f t="shared" ref="H423:I423" si="116">SUM(H424)</f>
        <v>0</v>
      </c>
      <c r="I423" s="13">
        <f t="shared" si="116"/>
        <v>0</v>
      </c>
      <c r="J423" s="13">
        <f t="shared" si="105"/>
        <v>0</v>
      </c>
    </row>
    <row r="424" spans="1:10" ht="12.75" customHeight="1" x14ac:dyDescent="0.3">
      <c r="A424" s="36"/>
      <c r="B424" s="20"/>
      <c r="C424" s="46" t="s">
        <v>211</v>
      </c>
      <c r="D424" s="21"/>
      <c r="E424" s="13">
        <v>0</v>
      </c>
      <c r="F424" s="13">
        <v>0</v>
      </c>
      <c r="G424" s="13">
        <f t="shared" si="109"/>
        <v>0</v>
      </c>
      <c r="H424" s="13">
        <v>0</v>
      </c>
      <c r="I424" s="13">
        <v>0</v>
      </c>
      <c r="J424" s="13">
        <f t="shared" si="105"/>
        <v>0</v>
      </c>
    </row>
    <row r="425" spans="1:10" ht="12.75" customHeight="1" x14ac:dyDescent="0.3">
      <c r="A425" s="36"/>
      <c r="B425" s="46" t="s">
        <v>50</v>
      </c>
      <c r="C425" s="46"/>
      <c r="D425" s="47"/>
      <c r="E425" s="13">
        <f>SUM(E426)</f>
        <v>0</v>
      </c>
      <c r="F425" s="13">
        <f>SUM(F426)</f>
        <v>0</v>
      </c>
      <c r="G425" s="13">
        <f t="shared" si="109"/>
        <v>0</v>
      </c>
      <c r="H425" s="13">
        <f t="shared" ref="H425:I425" si="117">SUM(H426)</f>
        <v>0</v>
      </c>
      <c r="I425" s="13">
        <f t="shared" si="117"/>
        <v>0</v>
      </c>
      <c r="J425" s="13">
        <f t="shared" si="105"/>
        <v>0</v>
      </c>
    </row>
    <row r="426" spans="1:10" ht="12.75" customHeight="1" x14ac:dyDescent="0.3">
      <c r="A426" s="36"/>
      <c r="B426" s="20"/>
      <c r="C426" s="46" t="s">
        <v>212</v>
      </c>
      <c r="D426" s="21"/>
      <c r="E426" s="13">
        <v>0</v>
      </c>
      <c r="F426" s="13">
        <v>0</v>
      </c>
      <c r="G426" s="13">
        <f t="shared" si="109"/>
        <v>0</v>
      </c>
      <c r="H426" s="13">
        <v>0</v>
      </c>
      <c r="I426" s="13">
        <v>0</v>
      </c>
      <c r="J426" s="13">
        <f t="shared" si="105"/>
        <v>0</v>
      </c>
    </row>
    <row r="427" spans="1:10" ht="12.75" customHeight="1" x14ac:dyDescent="0.3">
      <c r="A427" s="36"/>
      <c r="B427" s="46" t="s">
        <v>51</v>
      </c>
      <c r="C427" s="46"/>
      <c r="D427" s="47"/>
      <c r="E427" s="13">
        <f>SUM(E428)</f>
        <v>0</v>
      </c>
      <c r="F427" s="13">
        <f>SUM(F428)</f>
        <v>0</v>
      </c>
      <c r="G427" s="13">
        <f t="shared" si="109"/>
        <v>0</v>
      </c>
      <c r="H427" s="13">
        <f t="shared" ref="H427:I427" si="118">SUM(H428)</f>
        <v>0</v>
      </c>
      <c r="I427" s="13">
        <f t="shared" si="118"/>
        <v>0</v>
      </c>
      <c r="J427" s="13">
        <f t="shared" si="105"/>
        <v>0</v>
      </c>
    </row>
    <row r="428" spans="1:10" ht="12.75" customHeight="1" x14ac:dyDescent="0.3">
      <c r="A428" s="36"/>
      <c r="B428" s="20"/>
      <c r="C428" s="46" t="s">
        <v>213</v>
      </c>
      <c r="D428" s="21"/>
      <c r="E428" s="13">
        <v>0</v>
      </c>
      <c r="F428" s="13">
        <v>0</v>
      </c>
      <c r="G428" s="13">
        <f t="shared" si="109"/>
        <v>0</v>
      </c>
      <c r="H428" s="13">
        <v>0</v>
      </c>
      <c r="I428" s="13">
        <v>0</v>
      </c>
      <c r="J428" s="13">
        <f t="shared" si="105"/>
        <v>0</v>
      </c>
    </row>
    <row r="429" spans="1:10" ht="17.25" customHeight="1" x14ac:dyDescent="0.3">
      <c r="A429" s="36"/>
      <c r="B429" s="46" t="s">
        <v>52</v>
      </c>
      <c r="C429" s="46"/>
      <c r="D429" s="47"/>
      <c r="E429" s="13">
        <f>SUM(E430)</f>
        <v>0</v>
      </c>
      <c r="F429" s="13">
        <f>SUM(F430)</f>
        <v>0</v>
      </c>
      <c r="G429" s="13">
        <f t="shared" si="109"/>
        <v>0</v>
      </c>
      <c r="H429" s="13">
        <f t="shared" ref="H429:I429" si="119">SUM(H430)</f>
        <v>0</v>
      </c>
      <c r="I429" s="13">
        <f t="shared" si="119"/>
        <v>0</v>
      </c>
      <c r="J429" s="13">
        <f t="shared" si="105"/>
        <v>0</v>
      </c>
    </row>
    <row r="430" spans="1:10" ht="17.25" customHeight="1" x14ac:dyDescent="0.3">
      <c r="A430" s="36"/>
      <c r="B430" s="20"/>
      <c r="C430" s="46" t="s">
        <v>214</v>
      </c>
      <c r="D430" s="21"/>
      <c r="E430" s="13">
        <f>SUM(E431:E431)</f>
        <v>0</v>
      </c>
      <c r="F430" s="13">
        <f>SUM(F431:F431)</f>
        <v>0</v>
      </c>
      <c r="G430" s="13">
        <f t="shared" si="109"/>
        <v>0</v>
      </c>
      <c r="H430" s="13">
        <f>SUM(H431:H431)</f>
        <v>0</v>
      </c>
      <c r="I430" s="13">
        <f>SUM(I431:I431)</f>
        <v>0</v>
      </c>
      <c r="J430" s="13">
        <f t="shared" si="105"/>
        <v>0</v>
      </c>
    </row>
    <row r="431" spans="1:10" ht="17.25" customHeight="1" x14ac:dyDescent="0.3">
      <c r="A431" s="38"/>
      <c r="B431" s="39"/>
      <c r="C431" s="39"/>
      <c r="D431" s="33" t="s">
        <v>214</v>
      </c>
      <c r="E431" s="14">
        <v>0</v>
      </c>
      <c r="F431" s="14">
        <v>0</v>
      </c>
      <c r="G431" s="14">
        <f t="shared" si="109"/>
        <v>0</v>
      </c>
      <c r="H431" s="14">
        <v>0</v>
      </c>
      <c r="I431" s="14">
        <v>0</v>
      </c>
      <c r="J431" s="14">
        <f t="shared" si="105"/>
        <v>0</v>
      </c>
    </row>
    <row r="432" spans="1:10" ht="20.25" customHeight="1" x14ac:dyDescent="0.3">
      <c r="A432" s="106" t="s">
        <v>53</v>
      </c>
      <c r="B432" s="106"/>
      <c r="C432" s="106"/>
      <c r="D432" s="106"/>
      <c r="E432" s="13">
        <f>SUM(E11+E53+E153+E284+E308+E364+E410+E415)</f>
        <v>19715945.159999996</v>
      </c>
      <c r="F432" s="13">
        <f>SUM(F11+F53+F153+F284+F308+F364+F410+F415)</f>
        <v>0</v>
      </c>
      <c r="G432" s="13">
        <f t="shared" si="109"/>
        <v>19715945.159999996</v>
      </c>
      <c r="H432" s="13">
        <f>SUM(H11+H53+H153+H284+H308+H364+H410+H415)</f>
        <v>3914008.98</v>
      </c>
      <c r="I432" s="13">
        <f>SUM(I11+I53+I153+I284+I308+I364+I410+I415)</f>
        <v>3914008.98</v>
      </c>
      <c r="J432" s="13">
        <f>G432-H432</f>
        <v>15801936.179999996</v>
      </c>
    </row>
    <row r="433" spans="1:11" s="61" customFormat="1" ht="15" customHeight="1" x14ac:dyDescent="0.3">
      <c r="A433" s="63"/>
      <c r="B433" s="63"/>
      <c r="C433" s="63"/>
      <c r="D433" s="63"/>
      <c r="E433" s="64" t="e">
        <f>#REF!+#REF!+#REF!+#REF!</f>
        <v>#REF!</v>
      </c>
      <c r="F433" s="64" t="e">
        <f>#REF!+#REF!+#REF!+#REF!</f>
        <v>#REF!</v>
      </c>
      <c r="G433" s="64" t="e">
        <f>#REF!+#REF!+#REF!+#REF!</f>
        <v>#REF!</v>
      </c>
      <c r="H433" s="64" t="e">
        <f>#REF!+#REF!+#REF!+#REF!</f>
        <v>#REF!</v>
      </c>
      <c r="I433" s="65"/>
      <c r="J433" s="64" t="e">
        <f>#REF!+#REF!+#REF!+#REF!</f>
        <v>#REF!</v>
      </c>
      <c r="K433" s="86"/>
    </row>
    <row r="434" spans="1:11" s="61" customFormat="1" ht="15" customHeight="1" x14ac:dyDescent="0.3">
      <c r="A434" s="67" t="s">
        <v>285</v>
      </c>
      <c r="B434" s="68"/>
      <c r="C434" s="68"/>
      <c r="E434" s="69"/>
      <c r="F434" s="68"/>
      <c r="G434" s="69"/>
      <c r="H434" s="69"/>
      <c r="I434" s="69"/>
      <c r="J434" s="68"/>
      <c r="K434" s="87"/>
    </row>
    <row r="435" spans="1:11" s="61" customFormat="1" ht="15" customHeight="1" x14ac:dyDescent="0.3">
      <c r="A435" s="68"/>
      <c r="B435" s="68"/>
      <c r="C435" s="68"/>
      <c r="D435" s="67"/>
      <c r="E435" s="68"/>
      <c r="F435" s="68"/>
      <c r="G435" s="68"/>
      <c r="H435" s="68"/>
      <c r="I435" s="68"/>
      <c r="J435" s="68"/>
      <c r="K435" s="87"/>
    </row>
    <row r="436" spans="1:11" ht="15" customHeight="1" x14ac:dyDescent="0.3">
      <c r="A436" s="68"/>
      <c r="B436" s="68"/>
      <c r="C436" s="68"/>
      <c r="D436" s="68"/>
      <c r="E436" s="68"/>
      <c r="F436" s="68"/>
      <c r="G436" s="68"/>
      <c r="H436" s="68"/>
      <c r="I436" s="68"/>
      <c r="J436" s="68"/>
    </row>
    <row r="437" spans="1:11" s="1" customFormat="1" ht="15" customHeight="1" x14ac:dyDescent="0.2">
      <c r="A437" s="5"/>
      <c r="B437" s="5"/>
      <c r="C437" s="5"/>
      <c r="D437" s="5"/>
      <c r="E437" s="70"/>
      <c r="F437" s="70"/>
      <c r="G437" s="70"/>
      <c r="H437" s="70"/>
      <c r="I437" s="70"/>
      <c r="J437" s="70"/>
    </row>
    <row r="438" spans="1:11" s="1" customFormat="1" ht="15" customHeight="1" x14ac:dyDescent="0.2">
      <c r="A438" s="5"/>
      <c r="B438" s="5"/>
      <c r="C438" s="5"/>
      <c r="D438" s="5"/>
      <c r="E438" s="6"/>
      <c r="F438" s="5"/>
      <c r="G438" s="5"/>
      <c r="H438" s="5"/>
      <c r="I438" s="5"/>
      <c r="J438" s="71"/>
    </row>
    <row r="439" spans="1:11" s="1" customFormat="1" ht="15" customHeight="1" x14ac:dyDescent="0.2">
      <c r="A439" s="5"/>
      <c r="B439" s="5"/>
      <c r="C439" s="5"/>
      <c r="D439" s="5"/>
      <c r="E439" s="6"/>
      <c r="F439" s="5"/>
      <c r="G439" s="5"/>
      <c r="H439" s="5"/>
      <c r="I439" s="5"/>
      <c r="J439" s="5"/>
    </row>
    <row r="440" spans="1:11" s="1" customFormat="1" ht="15" customHeight="1" x14ac:dyDescent="0.2">
      <c r="A440" s="5"/>
      <c r="B440" s="5"/>
      <c r="C440" s="5"/>
      <c r="D440" s="5"/>
      <c r="E440" s="6"/>
      <c r="F440" s="5"/>
      <c r="G440" s="5"/>
      <c r="H440" s="5"/>
      <c r="I440" s="5"/>
      <c r="J440" s="5"/>
    </row>
    <row r="441" spans="1:11" s="1" customFormat="1" ht="15" customHeight="1" x14ac:dyDescent="0.2">
      <c r="A441" s="5"/>
      <c r="B441" s="5"/>
      <c r="C441" s="5"/>
      <c r="D441" s="5"/>
      <c r="E441" s="6"/>
      <c r="F441" s="5"/>
      <c r="G441" s="5"/>
      <c r="H441" s="5"/>
      <c r="I441" s="5"/>
      <c r="J441" s="5"/>
    </row>
    <row r="442" spans="1:11" s="1" customFormat="1" ht="15" customHeight="1" x14ac:dyDescent="0.2">
      <c r="A442" s="5"/>
      <c r="B442" s="5"/>
      <c r="C442" s="5"/>
      <c r="D442" s="5"/>
      <c r="E442" s="6"/>
      <c r="F442" s="5"/>
      <c r="G442" s="5"/>
      <c r="H442" s="5"/>
      <c r="I442" s="5"/>
      <c r="J442" s="5"/>
    </row>
    <row r="443" spans="1:11" s="1" customFormat="1" ht="15" customHeight="1" x14ac:dyDescent="0.2">
      <c r="A443" s="5"/>
      <c r="B443" s="5"/>
      <c r="C443" s="5"/>
      <c r="D443" s="5"/>
      <c r="E443" s="6"/>
      <c r="F443" s="5"/>
      <c r="G443" s="5"/>
      <c r="H443" s="5"/>
      <c r="I443" s="5"/>
      <c r="J443" s="5"/>
    </row>
    <row r="444" spans="1:11" s="1" customFormat="1" ht="15" customHeight="1" x14ac:dyDescent="0.2">
      <c r="A444" s="5"/>
      <c r="B444" s="6"/>
      <c r="C444" s="6"/>
      <c r="D444" s="6"/>
      <c r="E444" s="6"/>
      <c r="F444" s="6"/>
      <c r="G444" s="6"/>
      <c r="H444" s="6"/>
      <c r="I444" s="6"/>
      <c r="J444" s="6"/>
    </row>
    <row r="445" spans="1:11" s="1" customFormat="1" ht="15" customHeight="1" x14ac:dyDescent="0.2">
      <c r="A445" s="5"/>
      <c r="B445" s="5"/>
      <c r="C445" s="5"/>
      <c r="D445" s="5"/>
      <c r="E445" s="6"/>
      <c r="F445" s="5"/>
      <c r="G445" s="5"/>
      <c r="H445" s="5"/>
      <c r="I445" s="5"/>
      <c r="J445" s="5"/>
    </row>
    <row r="446" spans="1:11" x14ac:dyDescent="0.3">
      <c r="A446" s="8"/>
      <c r="B446" s="7"/>
      <c r="C446" s="7"/>
      <c r="D446" s="7"/>
    </row>
    <row r="447" spans="1:11" ht="16.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</row>
  </sheetData>
  <mergeCells count="22">
    <mergeCell ref="J8:J9"/>
    <mergeCell ref="A2:J2"/>
    <mergeCell ref="A3:J3"/>
    <mergeCell ref="A4:J4"/>
    <mergeCell ref="A5:J5"/>
    <mergeCell ref="A6:J6"/>
    <mergeCell ref="A7:J7"/>
    <mergeCell ref="A8:A10"/>
    <mergeCell ref="B8:B10"/>
    <mergeCell ref="C8:C10"/>
    <mergeCell ref="D8:D10"/>
    <mergeCell ref="E8:I8"/>
    <mergeCell ref="C344:D344"/>
    <mergeCell ref="C372:D372"/>
    <mergeCell ref="C412:D412"/>
    <mergeCell ref="A432:D432"/>
    <mergeCell ref="C47:D47"/>
    <mergeCell ref="B54:D54"/>
    <mergeCell ref="C64:D64"/>
    <mergeCell ref="C107:D107"/>
    <mergeCell ref="B184:D184"/>
    <mergeCell ref="C274:D274"/>
  </mergeCells>
  <pageMargins left="0.31496062992125984" right="0.31496062992125984" top="0.19685039370078741" bottom="0.19685039370078741" header="0" footer="0"/>
  <pageSetup scale="82" fitToHeight="0" orientation="landscape" r:id="rId1"/>
  <headerFooter>
    <oddFooter>&amp;RPág.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8"/>
  <sheetViews>
    <sheetView showGridLines="0" topLeftCell="A5" zoomScale="106" zoomScaleNormal="106" workbookViewId="0">
      <selection activeCell="K15" sqref="K15"/>
    </sheetView>
  </sheetViews>
  <sheetFormatPr baseColWidth="10" defaultRowHeight="16.5" x14ac:dyDescent="0.3"/>
  <cols>
    <col min="1" max="1" width="5.85546875" style="4" customWidth="1"/>
    <col min="2" max="3" width="6.85546875" style="4" customWidth="1"/>
    <col min="4" max="4" width="46.5703125" style="4" customWidth="1"/>
    <col min="5" max="8" width="15.7109375" style="4" customWidth="1"/>
    <col min="9" max="9" width="13.5703125" style="4" customWidth="1"/>
    <col min="10" max="10" width="18" style="4" customWidth="1"/>
    <col min="11" max="11" width="11.85546875" style="2" bestFit="1" customWidth="1"/>
    <col min="12" max="16384" width="11.42578125" style="2"/>
  </cols>
  <sheetData>
    <row r="1" spans="1:12" x14ac:dyDescent="0.3">
      <c r="I1" s="81"/>
    </row>
    <row r="2" spans="1:12" x14ac:dyDescent="0.3">
      <c r="A2" s="98" t="s">
        <v>333</v>
      </c>
      <c r="B2" s="98"/>
      <c r="C2" s="98"/>
      <c r="D2" s="98"/>
      <c r="E2" s="98"/>
      <c r="F2" s="98"/>
      <c r="G2" s="98"/>
      <c r="H2" s="98"/>
      <c r="I2" s="98"/>
      <c r="J2" s="98"/>
    </row>
    <row r="3" spans="1:12" x14ac:dyDescent="0.3">
      <c r="A3" s="99" t="s">
        <v>251</v>
      </c>
      <c r="B3" s="99"/>
      <c r="C3" s="99"/>
      <c r="D3" s="99"/>
      <c r="E3" s="99"/>
      <c r="F3" s="99"/>
      <c r="G3" s="99"/>
      <c r="H3" s="99"/>
      <c r="I3" s="99"/>
      <c r="J3" s="99"/>
    </row>
    <row r="4" spans="1:12" x14ac:dyDescent="0.3">
      <c r="A4" s="100" t="s">
        <v>297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2" x14ac:dyDescent="0.3">
      <c r="A5" s="100" t="s">
        <v>405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2" x14ac:dyDescent="0.3">
      <c r="A6" s="101" t="s">
        <v>409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2" x14ac:dyDescent="0.3">
      <c r="A7" s="107" t="s">
        <v>298</v>
      </c>
      <c r="B7" s="107"/>
      <c r="C7" s="107"/>
      <c r="D7" s="107"/>
      <c r="E7" s="107"/>
      <c r="F7" s="107"/>
      <c r="G7" s="107"/>
      <c r="H7" s="107"/>
      <c r="I7" s="107"/>
      <c r="J7" s="107"/>
      <c r="K7" s="34"/>
    </row>
    <row r="8" spans="1:12" x14ac:dyDescent="0.3">
      <c r="A8" s="113" t="s">
        <v>299</v>
      </c>
      <c r="B8" s="113" t="s">
        <v>2</v>
      </c>
      <c r="C8" s="116" t="s">
        <v>300</v>
      </c>
      <c r="D8" s="119" t="s">
        <v>301</v>
      </c>
      <c r="E8" s="110" t="s">
        <v>302</v>
      </c>
      <c r="F8" s="111"/>
      <c r="G8" s="111"/>
      <c r="H8" s="111"/>
      <c r="I8" s="112"/>
      <c r="J8" s="108" t="s">
        <v>253</v>
      </c>
      <c r="K8" s="44"/>
    </row>
    <row r="9" spans="1:12" ht="29.25" customHeight="1" x14ac:dyDescent="0.3">
      <c r="A9" s="114"/>
      <c r="B9" s="114"/>
      <c r="C9" s="117"/>
      <c r="D9" s="120"/>
      <c r="E9" s="29" t="s">
        <v>3</v>
      </c>
      <c r="F9" s="30" t="s">
        <v>255</v>
      </c>
      <c r="G9" s="29" t="s">
        <v>0</v>
      </c>
      <c r="H9" s="29" t="s">
        <v>1</v>
      </c>
      <c r="I9" s="41" t="s">
        <v>4</v>
      </c>
      <c r="J9" s="109"/>
      <c r="K9" s="43"/>
    </row>
    <row r="10" spans="1:12" ht="15" customHeight="1" x14ac:dyDescent="0.3">
      <c r="A10" s="115"/>
      <c r="B10" s="115"/>
      <c r="C10" s="118"/>
      <c r="D10" s="121"/>
      <c r="E10" s="32" t="s">
        <v>54</v>
      </c>
      <c r="F10" s="32" t="s">
        <v>55</v>
      </c>
      <c r="G10" s="31" t="s">
        <v>56</v>
      </c>
      <c r="H10" s="32" t="s">
        <v>57</v>
      </c>
      <c r="I10" s="32" t="s">
        <v>58</v>
      </c>
      <c r="J10" s="42" t="s">
        <v>254</v>
      </c>
    </row>
    <row r="11" spans="1:12" ht="15" customHeight="1" x14ac:dyDescent="0.3">
      <c r="A11" s="45" t="s">
        <v>5</v>
      </c>
      <c r="B11" s="20"/>
      <c r="C11" s="20"/>
      <c r="D11" s="21"/>
      <c r="E11" s="13">
        <f>SUM(E12+E16+E21+E32+E37+E46+E50)</f>
        <v>0</v>
      </c>
      <c r="F11" s="13">
        <f>SUM(F12+F16+F21+F32+F37+F46+F50)</f>
        <v>0</v>
      </c>
      <c r="G11" s="13">
        <f>E11+F11</f>
        <v>0</v>
      </c>
      <c r="H11" s="13">
        <f>SUM(H12+H16+H21+H32+H37+H46+H50)</f>
        <v>0</v>
      </c>
      <c r="I11" s="13">
        <f>SUM(I12+I16+I21+I32+I37+I46+I50)</f>
        <v>0</v>
      </c>
      <c r="J11" s="13">
        <f>G11-H11</f>
        <v>0</v>
      </c>
      <c r="K11" s="82" t="s">
        <v>410</v>
      </c>
    </row>
    <row r="12" spans="1:12" ht="12.75" customHeight="1" x14ac:dyDescent="0.3">
      <c r="A12" s="35"/>
      <c r="B12" s="46" t="s">
        <v>6</v>
      </c>
      <c r="C12" s="51"/>
      <c r="D12" s="48"/>
      <c r="E12" s="13">
        <f>SUM(E13)</f>
        <v>0</v>
      </c>
      <c r="F12" s="13">
        <f>SUM(F13)</f>
        <v>0</v>
      </c>
      <c r="G12" s="13">
        <f t="shared" ref="G12:G141" si="0">E12+F12</f>
        <v>0</v>
      </c>
      <c r="H12" s="13">
        <f t="shared" ref="H12:I12" si="1">SUM(H13)</f>
        <v>0</v>
      </c>
      <c r="I12" s="13">
        <f t="shared" si="1"/>
        <v>0</v>
      </c>
      <c r="J12" s="13">
        <f t="shared" ref="J12:J97" si="2">G12-H12</f>
        <v>0</v>
      </c>
      <c r="K12" s="88">
        <v>10036430.720000001</v>
      </c>
      <c r="L12" s="92"/>
    </row>
    <row r="13" spans="1:12" ht="12.75" customHeight="1" x14ac:dyDescent="0.3">
      <c r="A13" s="35"/>
      <c r="B13" s="12"/>
      <c r="C13" s="53" t="s">
        <v>59</v>
      </c>
      <c r="D13" s="2"/>
      <c r="E13" s="13">
        <f>SUM(E14:E15)</f>
        <v>0</v>
      </c>
      <c r="F13" s="13">
        <f>SUM(F14:F15)</f>
        <v>0</v>
      </c>
      <c r="G13" s="13">
        <f t="shared" si="0"/>
        <v>0</v>
      </c>
      <c r="H13" s="13">
        <f t="shared" ref="H13:I13" si="3">SUM(H14:H15)</f>
        <v>0</v>
      </c>
      <c r="I13" s="13">
        <f t="shared" si="3"/>
        <v>0</v>
      </c>
      <c r="J13" s="13">
        <f t="shared" si="2"/>
        <v>0</v>
      </c>
      <c r="K13" s="88">
        <v>10036430.720000001</v>
      </c>
    </row>
    <row r="14" spans="1:12" ht="12.75" customHeight="1" x14ac:dyDescent="0.3">
      <c r="A14" s="35"/>
      <c r="B14" s="12"/>
      <c r="C14" s="52"/>
      <c r="D14" s="10" t="s">
        <v>256</v>
      </c>
      <c r="E14" s="11">
        <v>0</v>
      </c>
      <c r="F14" s="11">
        <v>0</v>
      </c>
      <c r="G14" s="11">
        <f t="shared" si="0"/>
        <v>0</v>
      </c>
      <c r="H14" s="11">
        <v>0</v>
      </c>
      <c r="I14" s="11">
        <v>0</v>
      </c>
      <c r="J14" s="11">
        <f>G14-H14</f>
        <v>0</v>
      </c>
      <c r="K14" s="88">
        <v>10036430.720000001</v>
      </c>
    </row>
    <row r="15" spans="1:12" ht="12.75" customHeight="1" x14ac:dyDescent="0.3">
      <c r="A15" s="35"/>
      <c r="B15" s="12"/>
      <c r="C15" s="12"/>
      <c r="D15" s="10" t="s">
        <v>225</v>
      </c>
      <c r="E15" s="11">
        <v>0</v>
      </c>
      <c r="F15" s="11">
        <v>0</v>
      </c>
      <c r="G15" s="11">
        <f t="shared" si="0"/>
        <v>0</v>
      </c>
      <c r="H15" s="11">
        <v>0</v>
      </c>
      <c r="I15" s="11">
        <v>0</v>
      </c>
      <c r="J15" s="11">
        <f t="shared" si="2"/>
        <v>0</v>
      </c>
      <c r="K15" s="89">
        <f>SUM(K12:K14)</f>
        <v>30109292.160000004</v>
      </c>
    </row>
    <row r="16" spans="1:12" ht="12.75" customHeight="1" x14ac:dyDescent="0.3">
      <c r="A16" s="35"/>
      <c r="B16" s="46" t="s">
        <v>7</v>
      </c>
      <c r="C16" s="46"/>
      <c r="D16" s="47"/>
      <c r="E16" s="13">
        <f>E17+E18</f>
        <v>0</v>
      </c>
      <c r="F16" s="13">
        <f>F17+F18</f>
        <v>0</v>
      </c>
      <c r="G16" s="13">
        <f t="shared" si="0"/>
        <v>0</v>
      </c>
      <c r="H16" s="13">
        <f t="shared" ref="H16:I16" si="4">H17+H18</f>
        <v>0</v>
      </c>
      <c r="I16" s="13">
        <f t="shared" si="4"/>
        <v>0</v>
      </c>
      <c r="J16" s="13">
        <f t="shared" si="2"/>
        <v>0</v>
      </c>
    </row>
    <row r="17" spans="1:11" ht="12.75" customHeight="1" x14ac:dyDescent="0.3">
      <c r="A17" s="35"/>
      <c r="B17" s="12"/>
      <c r="C17" s="53" t="s">
        <v>60</v>
      </c>
      <c r="D17" s="80"/>
      <c r="E17" s="13">
        <v>0</v>
      </c>
      <c r="F17" s="13">
        <v>0</v>
      </c>
      <c r="G17" s="13">
        <f t="shared" si="0"/>
        <v>0</v>
      </c>
      <c r="H17" s="13">
        <v>0</v>
      </c>
      <c r="I17" s="13">
        <v>0</v>
      </c>
      <c r="J17" s="13">
        <f t="shared" si="2"/>
        <v>0</v>
      </c>
    </row>
    <row r="18" spans="1:11" ht="12.75" customHeight="1" x14ac:dyDescent="0.3">
      <c r="A18" s="35"/>
      <c r="B18" s="12"/>
      <c r="C18" s="54" t="s">
        <v>61</v>
      </c>
      <c r="D18" s="80"/>
      <c r="E18" s="13">
        <f>SUM(E19)</f>
        <v>0</v>
      </c>
      <c r="F18" s="13">
        <f>SUM(F19)</f>
        <v>0</v>
      </c>
      <c r="G18" s="13">
        <f t="shared" si="0"/>
        <v>0</v>
      </c>
      <c r="H18" s="13">
        <f>SUM(H19)</f>
        <v>0</v>
      </c>
      <c r="I18" s="13">
        <f>SUM(I19)</f>
        <v>0</v>
      </c>
      <c r="J18" s="13">
        <f t="shared" si="2"/>
        <v>0</v>
      </c>
    </row>
    <row r="19" spans="1:11" ht="12.75" customHeight="1" x14ac:dyDescent="0.3">
      <c r="A19" s="35"/>
      <c r="B19" s="12"/>
      <c r="C19" s="12"/>
      <c r="D19" s="10" t="s">
        <v>374</v>
      </c>
      <c r="E19" s="11">
        <v>0</v>
      </c>
      <c r="F19" s="11">
        <v>0</v>
      </c>
      <c r="G19" s="11">
        <f t="shared" si="0"/>
        <v>0</v>
      </c>
      <c r="H19" s="11">
        <v>0</v>
      </c>
      <c r="I19" s="11">
        <v>0</v>
      </c>
      <c r="J19" s="11">
        <f t="shared" si="2"/>
        <v>0</v>
      </c>
    </row>
    <row r="20" spans="1:11" ht="12.75" customHeight="1" x14ac:dyDescent="0.3">
      <c r="A20" s="35"/>
      <c r="B20" s="12"/>
      <c r="C20" s="54" t="s">
        <v>62</v>
      </c>
      <c r="D20" s="80"/>
      <c r="E20" s="11">
        <v>0</v>
      </c>
      <c r="F20" s="11">
        <v>0</v>
      </c>
      <c r="G20" s="13">
        <f t="shared" si="0"/>
        <v>0</v>
      </c>
      <c r="H20" s="13">
        <v>0</v>
      </c>
      <c r="I20" s="13">
        <v>0</v>
      </c>
      <c r="J20" s="13">
        <f t="shared" si="2"/>
        <v>0</v>
      </c>
    </row>
    <row r="21" spans="1:11" ht="12.75" customHeight="1" x14ac:dyDescent="0.3">
      <c r="A21" s="35"/>
      <c r="B21" s="46" t="s">
        <v>8</v>
      </c>
      <c r="C21" s="46"/>
      <c r="D21" s="47"/>
      <c r="E21" s="13">
        <f>+E22+E23+E28+E29</f>
        <v>0</v>
      </c>
      <c r="F21" s="13">
        <f>+F22+F23+F28+F29</f>
        <v>0</v>
      </c>
      <c r="G21" s="13">
        <f t="shared" si="0"/>
        <v>0</v>
      </c>
      <c r="H21" s="13">
        <f t="shared" ref="H21:I21" si="5">+H22+H23+H28+H29</f>
        <v>0</v>
      </c>
      <c r="I21" s="13">
        <f t="shared" si="5"/>
        <v>0</v>
      </c>
      <c r="J21" s="13">
        <f t="shared" si="2"/>
        <v>0</v>
      </c>
    </row>
    <row r="22" spans="1:11" ht="12.75" customHeight="1" x14ac:dyDescent="0.3">
      <c r="A22" s="35"/>
      <c r="B22" s="12"/>
      <c r="C22" s="54" t="s">
        <v>63</v>
      </c>
      <c r="D22" s="80"/>
      <c r="E22" s="13">
        <v>0</v>
      </c>
      <c r="F22" s="13">
        <v>0</v>
      </c>
      <c r="G22" s="13">
        <f t="shared" si="0"/>
        <v>0</v>
      </c>
      <c r="H22" s="13">
        <v>0</v>
      </c>
      <c r="I22" s="13">
        <v>0</v>
      </c>
      <c r="J22" s="13">
        <f t="shared" si="2"/>
        <v>0</v>
      </c>
    </row>
    <row r="23" spans="1:11" ht="12.75" customHeight="1" x14ac:dyDescent="0.3">
      <c r="A23" s="35"/>
      <c r="B23" s="12"/>
      <c r="C23" s="54" t="s">
        <v>64</v>
      </c>
      <c r="D23" s="80"/>
      <c r="E23" s="13">
        <f>SUM(E24:E27)</f>
        <v>0</v>
      </c>
      <c r="F23" s="13">
        <f>SUM(F24:F27)</f>
        <v>0</v>
      </c>
      <c r="G23" s="13">
        <f t="shared" si="0"/>
        <v>0</v>
      </c>
      <c r="H23" s="13">
        <f>SUM(H24:H27)</f>
        <v>0</v>
      </c>
      <c r="I23" s="13">
        <f>SUM(I24:I27)</f>
        <v>0</v>
      </c>
      <c r="J23" s="13">
        <f t="shared" si="2"/>
        <v>0</v>
      </c>
    </row>
    <row r="24" spans="1:11" ht="12.75" customHeight="1" x14ac:dyDescent="0.3">
      <c r="A24" s="35"/>
      <c r="B24" s="12"/>
      <c r="C24" s="12"/>
      <c r="D24" s="10" t="s">
        <v>257</v>
      </c>
      <c r="E24" s="11">
        <v>0</v>
      </c>
      <c r="F24" s="11">
        <v>0</v>
      </c>
      <c r="G24" s="11">
        <f t="shared" si="0"/>
        <v>0</v>
      </c>
      <c r="H24" s="11">
        <v>0</v>
      </c>
      <c r="I24" s="11">
        <v>0</v>
      </c>
      <c r="J24" s="11">
        <f t="shared" si="2"/>
        <v>0</v>
      </c>
    </row>
    <row r="25" spans="1:11" ht="12.75" customHeight="1" x14ac:dyDescent="0.3">
      <c r="A25" s="35"/>
      <c r="B25" s="12"/>
      <c r="C25" s="12"/>
      <c r="D25" s="10" t="s">
        <v>258</v>
      </c>
      <c r="E25" s="11">
        <v>0</v>
      </c>
      <c r="F25" s="11">
        <v>0</v>
      </c>
      <c r="G25" s="11">
        <f t="shared" si="0"/>
        <v>0</v>
      </c>
      <c r="H25" s="11">
        <v>0</v>
      </c>
      <c r="I25" s="11">
        <v>0</v>
      </c>
      <c r="J25" s="11">
        <f t="shared" si="2"/>
        <v>0</v>
      </c>
    </row>
    <row r="26" spans="1:11" ht="12.75" customHeight="1" x14ac:dyDescent="0.3">
      <c r="A26" s="35"/>
      <c r="B26" s="12"/>
      <c r="C26" s="12"/>
      <c r="D26" s="10" t="s">
        <v>259</v>
      </c>
      <c r="E26" s="11">
        <v>0</v>
      </c>
      <c r="F26" s="11">
        <v>0</v>
      </c>
      <c r="G26" s="11">
        <f t="shared" si="0"/>
        <v>0</v>
      </c>
      <c r="H26" s="11">
        <v>0</v>
      </c>
      <c r="I26" s="11">
        <v>0</v>
      </c>
      <c r="J26" s="11">
        <f t="shared" si="2"/>
        <v>0</v>
      </c>
    </row>
    <row r="27" spans="1:11" ht="12.75" customHeight="1" x14ac:dyDescent="0.3">
      <c r="A27" s="35"/>
      <c r="B27" s="12"/>
      <c r="C27" s="12"/>
      <c r="D27" s="10" t="s">
        <v>260</v>
      </c>
      <c r="E27" s="11">
        <v>0</v>
      </c>
      <c r="F27" s="11">
        <v>0</v>
      </c>
      <c r="G27" s="11">
        <f t="shared" si="0"/>
        <v>0</v>
      </c>
      <c r="H27" s="11">
        <v>0</v>
      </c>
      <c r="I27" s="11">
        <v>0</v>
      </c>
      <c r="J27" s="11">
        <f>G27-H27</f>
        <v>0</v>
      </c>
      <c r="K27" s="2" t="s">
        <v>280</v>
      </c>
    </row>
    <row r="28" spans="1:11" ht="12.75" customHeight="1" x14ac:dyDescent="0.3">
      <c r="A28" s="35"/>
      <c r="B28" s="12"/>
      <c r="C28" s="54" t="s">
        <v>65</v>
      </c>
      <c r="D28" s="80"/>
      <c r="E28" s="13">
        <v>0</v>
      </c>
      <c r="F28" s="13">
        <v>0</v>
      </c>
      <c r="G28" s="13">
        <f t="shared" si="0"/>
        <v>0</v>
      </c>
      <c r="H28" s="13">
        <v>0</v>
      </c>
      <c r="I28" s="13">
        <v>0</v>
      </c>
      <c r="J28" s="13">
        <f t="shared" si="2"/>
        <v>0</v>
      </c>
    </row>
    <row r="29" spans="1:11" ht="12.75" customHeight="1" x14ac:dyDescent="0.3">
      <c r="A29" s="35"/>
      <c r="B29" s="12"/>
      <c r="C29" s="54" t="s">
        <v>66</v>
      </c>
      <c r="D29" s="80"/>
      <c r="E29" s="13">
        <f>SUM(E30:E31)</f>
        <v>0</v>
      </c>
      <c r="F29" s="13">
        <f>SUM(F30:F31)</f>
        <v>0</v>
      </c>
      <c r="G29" s="13">
        <f t="shared" si="0"/>
        <v>0</v>
      </c>
      <c r="H29" s="13">
        <f>SUM(H30:H31)</f>
        <v>0</v>
      </c>
      <c r="I29" s="13">
        <f>SUM(I30:I31)</f>
        <v>0</v>
      </c>
      <c r="J29" s="13">
        <f t="shared" si="2"/>
        <v>0</v>
      </c>
    </row>
    <row r="30" spans="1:11" ht="12.75" customHeight="1" x14ac:dyDescent="0.3">
      <c r="A30" s="35"/>
      <c r="B30" s="12"/>
      <c r="C30" s="12"/>
      <c r="D30" s="10" t="s">
        <v>305</v>
      </c>
      <c r="E30" s="11">
        <v>0</v>
      </c>
      <c r="F30" s="11">
        <v>0</v>
      </c>
      <c r="G30" s="11">
        <f t="shared" si="0"/>
        <v>0</v>
      </c>
      <c r="H30" s="11">
        <v>0</v>
      </c>
      <c r="I30" s="11">
        <v>0</v>
      </c>
      <c r="J30" s="11">
        <f t="shared" si="2"/>
        <v>0</v>
      </c>
    </row>
    <row r="31" spans="1:11" ht="12.75" customHeight="1" x14ac:dyDescent="0.3">
      <c r="A31" s="35"/>
      <c r="B31" s="12"/>
      <c r="C31" s="12"/>
      <c r="D31" s="10" t="s">
        <v>306</v>
      </c>
      <c r="E31" s="11">
        <v>0</v>
      </c>
      <c r="F31" s="11">
        <v>0</v>
      </c>
      <c r="G31" s="11">
        <f t="shared" si="0"/>
        <v>0</v>
      </c>
      <c r="H31" s="11">
        <v>0</v>
      </c>
      <c r="I31" s="11">
        <v>0</v>
      </c>
      <c r="J31" s="11">
        <f t="shared" si="2"/>
        <v>0</v>
      </c>
    </row>
    <row r="32" spans="1:11" ht="12.75" customHeight="1" x14ac:dyDescent="0.3">
      <c r="A32" s="35"/>
      <c r="B32" s="46" t="s">
        <v>9</v>
      </c>
      <c r="C32" s="46"/>
      <c r="D32" s="47"/>
      <c r="E32" s="13">
        <f>E33+E35+E36</f>
        <v>0</v>
      </c>
      <c r="F32" s="13">
        <f>F33+F35+F36</f>
        <v>0</v>
      </c>
      <c r="G32" s="13">
        <f t="shared" si="0"/>
        <v>0</v>
      </c>
      <c r="H32" s="13">
        <f>H33+H35+H36</f>
        <v>0</v>
      </c>
      <c r="I32" s="13">
        <f>I33+I35+I36</f>
        <v>0</v>
      </c>
      <c r="J32" s="13">
        <f t="shared" si="2"/>
        <v>0</v>
      </c>
    </row>
    <row r="33" spans="1:10" ht="12.75" customHeight="1" x14ac:dyDescent="0.3">
      <c r="A33" s="35"/>
      <c r="B33" s="12"/>
      <c r="C33" s="54" t="s">
        <v>67</v>
      </c>
      <c r="D33" s="80"/>
      <c r="E33" s="13">
        <f>+E34</f>
        <v>0</v>
      </c>
      <c r="F33" s="13">
        <f>+F34</f>
        <v>0</v>
      </c>
      <c r="G33" s="13">
        <f t="shared" si="0"/>
        <v>0</v>
      </c>
      <c r="H33" s="13">
        <f t="shared" ref="H33:I33" si="6">+H34</f>
        <v>0</v>
      </c>
      <c r="I33" s="13">
        <f t="shared" si="6"/>
        <v>0</v>
      </c>
      <c r="J33" s="13">
        <f t="shared" si="2"/>
        <v>0</v>
      </c>
    </row>
    <row r="34" spans="1:10" ht="12.75" customHeight="1" x14ac:dyDescent="0.3">
      <c r="A34" s="35"/>
      <c r="B34" s="12"/>
      <c r="C34" s="12"/>
      <c r="D34" s="10" t="s">
        <v>334</v>
      </c>
      <c r="E34" s="11">
        <v>0</v>
      </c>
      <c r="F34" s="11">
        <v>0</v>
      </c>
      <c r="G34" s="11">
        <f t="shared" si="0"/>
        <v>0</v>
      </c>
      <c r="H34" s="11">
        <v>0</v>
      </c>
      <c r="I34" s="11">
        <v>0</v>
      </c>
      <c r="J34" s="11">
        <f t="shared" si="2"/>
        <v>0</v>
      </c>
    </row>
    <row r="35" spans="1:10" ht="12.75" customHeight="1" x14ac:dyDescent="0.3">
      <c r="A35" s="35"/>
      <c r="B35" s="12"/>
      <c r="C35" s="54" t="s">
        <v>68</v>
      </c>
      <c r="D35" s="80"/>
      <c r="E35" s="11">
        <v>0</v>
      </c>
      <c r="F35" s="11">
        <v>0</v>
      </c>
      <c r="G35" s="13">
        <f t="shared" si="0"/>
        <v>0</v>
      </c>
      <c r="H35" s="13">
        <v>0</v>
      </c>
      <c r="I35" s="13">
        <v>0</v>
      </c>
      <c r="J35" s="13">
        <f t="shared" si="2"/>
        <v>0</v>
      </c>
    </row>
    <row r="36" spans="1:10" ht="12.75" customHeight="1" x14ac:dyDescent="0.3">
      <c r="A36" s="35"/>
      <c r="B36" s="12"/>
      <c r="C36" s="54" t="s">
        <v>69</v>
      </c>
      <c r="D36" s="80"/>
      <c r="E36" s="13">
        <v>0</v>
      </c>
      <c r="F36" s="13">
        <v>0</v>
      </c>
      <c r="G36" s="13">
        <f t="shared" si="0"/>
        <v>0</v>
      </c>
      <c r="H36" s="13">
        <v>0</v>
      </c>
      <c r="I36" s="13">
        <v>0</v>
      </c>
      <c r="J36" s="13">
        <f t="shared" si="2"/>
        <v>0</v>
      </c>
    </row>
    <row r="37" spans="1:10" ht="12.75" customHeight="1" x14ac:dyDescent="0.3">
      <c r="A37" s="35"/>
      <c r="B37" s="46" t="s">
        <v>10</v>
      </c>
      <c r="C37" s="46"/>
      <c r="D37" s="47"/>
      <c r="E37" s="13">
        <f>+E38+E39+E42+E43+E44</f>
        <v>0</v>
      </c>
      <c r="F37" s="13">
        <f>+F38+F39+F42+F43+F44</f>
        <v>0</v>
      </c>
      <c r="G37" s="13">
        <f t="shared" si="0"/>
        <v>0</v>
      </c>
      <c r="H37" s="13">
        <f>+H38+H39+H42+H43+H44</f>
        <v>0</v>
      </c>
      <c r="I37" s="13">
        <f>+I38+I39+I42+I43+I44</f>
        <v>0</v>
      </c>
      <c r="J37" s="13">
        <f t="shared" si="2"/>
        <v>0</v>
      </c>
    </row>
    <row r="38" spans="1:10" ht="12.75" customHeight="1" x14ac:dyDescent="0.3">
      <c r="A38" s="35"/>
      <c r="B38" s="12"/>
      <c r="C38" s="54" t="s">
        <v>70</v>
      </c>
      <c r="D38" s="80"/>
      <c r="E38" s="13">
        <v>0</v>
      </c>
      <c r="F38" s="13">
        <v>0</v>
      </c>
      <c r="G38" s="13">
        <f t="shared" si="0"/>
        <v>0</v>
      </c>
      <c r="H38" s="13">
        <v>0</v>
      </c>
      <c r="I38" s="13">
        <v>0</v>
      </c>
      <c r="J38" s="13">
        <f t="shared" si="2"/>
        <v>0</v>
      </c>
    </row>
    <row r="39" spans="1:10" ht="12.75" customHeight="1" x14ac:dyDescent="0.3">
      <c r="A39" s="35"/>
      <c r="B39" s="12"/>
      <c r="C39" s="54" t="s">
        <v>71</v>
      </c>
      <c r="D39" s="80"/>
      <c r="E39" s="13">
        <f>SUM(E40:E41)</f>
        <v>0</v>
      </c>
      <c r="F39" s="13">
        <f>SUM(F40:F41)</f>
        <v>0</v>
      </c>
      <c r="G39" s="13">
        <f t="shared" si="0"/>
        <v>0</v>
      </c>
      <c r="H39" s="13">
        <f>SUM(H40:H41)</f>
        <v>0</v>
      </c>
      <c r="I39" s="13">
        <f>SUM(I40:I41)</f>
        <v>0</v>
      </c>
      <c r="J39" s="13">
        <f t="shared" si="2"/>
        <v>0</v>
      </c>
    </row>
    <row r="40" spans="1:10" ht="12.75" customHeight="1" x14ac:dyDescent="0.3">
      <c r="A40" s="35"/>
      <c r="B40" s="12"/>
      <c r="C40" s="12"/>
      <c r="D40" s="10" t="s">
        <v>335</v>
      </c>
      <c r="E40" s="11">
        <v>0</v>
      </c>
      <c r="F40" s="11">
        <v>0</v>
      </c>
      <c r="G40" s="11">
        <f t="shared" si="0"/>
        <v>0</v>
      </c>
      <c r="H40" s="11">
        <v>0</v>
      </c>
      <c r="I40" s="11">
        <v>0</v>
      </c>
      <c r="J40" s="11">
        <f t="shared" si="2"/>
        <v>0</v>
      </c>
    </row>
    <row r="41" spans="1:10" ht="12.75" customHeight="1" x14ac:dyDescent="0.3">
      <c r="A41" s="35"/>
      <c r="B41" s="12"/>
      <c r="C41" s="12"/>
      <c r="D41" s="10" t="s">
        <v>294</v>
      </c>
      <c r="E41" s="11">
        <v>0</v>
      </c>
      <c r="F41" s="11">
        <v>0</v>
      </c>
      <c r="G41" s="11">
        <f t="shared" si="0"/>
        <v>0</v>
      </c>
      <c r="H41" s="11">
        <v>0</v>
      </c>
      <c r="I41" s="11">
        <v>0</v>
      </c>
      <c r="J41" s="11">
        <f t="shared" si="2"/>
        <v>0</v>
      </c>
    </row>
    <row r="42" spans="1:10" ht="12.75" customHeight="1" x14ac:dyDescent="0.3">
      <c r="A42" s="35"/>
      <c r="B42" s="12"/>
      <c r="C42" s="54" t="s">
        <v>72</v>
      </c>
      <c r="D42" s="80"/>
      <c r="E42" s="13">
        <v>0</v>
      </c>
      <c r="F42" s="13">
        <v>0</v>
      </c>
      <c r="G42" s="13">
        <f t="shared" si="0"/>
        <v>0</v>
      </c>
      <c r="H42" s="13">
        <v>0</v>
      </c>
      <c r="I42" s="13">
        <v>0</v>
      </c>
      <c r="J42" s="13">
        <f t="shared" si="2"/>
        <v>0</v>
      </c>
    </row>
    <row r="43" spans="1:10" ht="12.75" customHeight="1" x14ac:dyDescent="0.3">
      <c r="A43" s="35"/>
      <c r="B43" s="12"/>
      <c r="C43" s="54" t="s">
        <v>73</v>
      </c>
      <c r="D43" s="80"/>
      <c r="E43" s="13">
        <v>0</v>
      </c>
      <c r="F43" s="13">
        <v>0</v>
      </c>
      <c r="G43" s="13">
        <f t="shared" si="0"/>
        <v>0</v>
      </c>
      <c r="H43" s="13">
        <v>0</v>
      </c>
      <c r="I43" s="13">
        <v>0</v>
      </c>
      <c r="J43" s="13">
        <f t="shared" si="2"/>
        <v>0</v>
      </c>
    </row>
    <row r="44" spans="1:10" ht="12.75" customHeight="1" x14ac:dyDescent="0.3">
      <c r="A44" s="35"/>
      <c r="B44" s="12"/>
      <c r="C44" s="54" t="s">
        <v>74</v>
      </c>
      <c r="D44" s="80"/>
      <c r="E44" s="13">
        <f>SUM(E45:E45)</f>
        <v>0</v>
      </c>
      <c r="F44" s="13">
        <f>SUM(F45:F45)</f>
        <v>0</v>
      </c>
      <c r="G44" s="13">
        <f t="shared" si="0"/>
        <v>0</v>
      </c>
      <c r="H44" s="13">
        <f>SUM(H45:H45)</f>
        <v>0</v>
      </c>
      <c r="I44" s="13">
        <f>SUM(I45:I45)</f>
        <v>0</v>
      </c>
      <c r="J44" s="13">
        <f t="shared" si="2"/>
        <v>0</v>
      </c>
    </row>
    <row r="45" spans="1:10" ht="12.75" customHeight="1" x14ac:dyDescent="0.3">
      <c r="A45" s="35"/>
      <c r="B45" s="12"/>
      <c r="C45" s="12"/>
      <c r="D45" s="10" t="s">
        <v>281</v>
      </c>
      <c r="E45" s="11">
        <v>0</v>
      </c>
      <c r="F45" s="11">
        <v>0</v>
      </c>
      <c r="G45" s="11">
        <f t="shared" si="0"/>
        <v>0</v>
      </c>
      <c r="H45" s="11">
        <v>0</v>
      </c>
      <c r="I45" s="11">
        <v>0</v>
      </c>
      <c r="J45" s="11">
        <f t="shared" si="2"/>
        <v>0</v>
      </c>
    </row>
    <row r="46" spans="1:10" ht="12.75" customHeight="1" x14ac:dyDescent="0.3">
      <c r="A46" s="35"/>
      <c r="B46" s="46" t="s">
        <v>215</v>
      </c>
      <c r="C46" s="46"/>
      <c r="D46" s="47"/>
      <c r="E46" s="13">
        <f t="shared" ref="E46:F46" si="7">+E47</f>
        <v>0</v>
      </c>
      <c r="F46" s="13">
        <f t="shared" si="7"/>
        <v>0</v>
      </c>
      <c r="G46" s="13">
        <f t="shared" si="0"/>
        <v>0</v>
      </c>
      <c r="H46" s="13">
        <f>+H47</f>
        <v>0</v>
      </c>
      <c r="I46" s="13">
        <f>+I47</f>
        <v>0</v>
      </c>
      <c r="J46" s="13">
        <f t="shared" si="2"/>
        <v>0</v>
      </c>
    </row>
    <row r="47" spans="1:10" ht="26.25" customHeight="1" x14ac:dyDescent="0.3">
      <c r="A47" s="35"/>
      <c r="B47" s="12"/>
      <c r="C47" s="102" t="s">
        <v>216</v>
      </c>
      <c r="D47" s="103"/>
      <c r="E47" s="13">
        <f>+E48+E49</f>
        <v>0</v>
      </c>
      <c r="F47" s="13">
        <f t="shared" ref="F47:J47" si="8">+F48+F49</f>
        <v>0</v>
      </c>
      <c r="G47" s="13">
        <f t="shared" si="8"/>
        <v>0</v>
      </c>
      <c r="H47" s="13">
        <f t="shared" si="8"/>
        <v>0</v>
      </c>
      <c r="I47" s="13">
        <f t="shared" si="8"/>
        <v>0</v>
      </c>
      <c r="J47" s="13">
        <f t="shared" si="8"/>
        <v>0</v>
      </c>
    </row>
    <row r="48" spans="1:10" x14ac:dyDescent="0.3">
      <c r="A48" s="35"/>
      <c r="B48" s="12"/>
      <c r="C48" s="12"/>
      <c r="D48" s="10" t="s">
        <v>336</v>
      </c>
      <c r="E48" s="11">
        <v>0</v>
      </c>
      <c r="F48" s="11">
        <v>0</v>
      </c>
      <c r="G48" s="11">
        <f t="shared" si="0"/>
        <v>0</v>
      </c>
      <c r="H48" s="11">
        <v>0</v>
      </c>
      <c r="I48" s="11">
        <v>0</v>
      </c>
      <c r="J48" s="11">
        <f t="shared" si="2"/>
        <v>0</v>
      </c>
    </row>
    <row r="49" spans="1:10" ht="24" x14ac:dyDescent="0.3">
      <c r="A49" s="35"/>
      <c r="B49" s="12"/>
      <c r="C49" s="12"/>
      <c r="D49" s="10" t="s">
        <v>337</v>
      </c>
      <c r="E49" s="11">
        <v>0</v>
      </c>
      <c r="F49" s="11">
        <v>0</v>
      </c>
      <c r="G49" s="11">
        <f t="shared" si="0"/>
        <v>0</v>
      </c>
      <c r="H49" s="11">
        <v>0</v>
      </c>
      <c r="I49" s="11">
        <v>0</v>
      </c>
      <c r="J49" s="11">
        <f t="shared" si="2"/>
        <v>0</v>
      </c>
    </row>
    <row r="50" spans="1:10" ht="12.75" customHeight="1" x14ac:dyDescent="0.3">
      <c r="A50" s="35"/>
      <c r="B50" s="46" t="s">
        <v>11</v>
      </c>
      <c r="C50" s="46"/>
      <c r="D50" s="47"/>
      <c r="E50" s="13">
        <v>0</v>
      </c>
      <c r="F50" s="13">
        <v>0</v>
      </c>
      <c r="G50" s="13">
        <f t="shared" si="0"/>
        <v>0</v>
      </c>
      <c r="H50" s="13">
        <f t="shared" ref="H50:I50" si="9">SUM(H51:H52)</f>
        <v>0</v>
      </c>
      <c r="I50" s="13">
        <f t="shared" si="9"/>
        <v>0</v>
      </c>
      <c r="J50" s="13">
        <f t="shared" si="2"/>
        <v>0</v>
      </c>
    </row>
    <row r="51" spans="1:10" ht="12.75" customHeight="1" x14ac:dyDescent="0.3">
      <c r="A51" s="35"/>
      <c r="B51" s="12"/>
      <c r="C51" s="54" t="s">
        <v>75</v>
      </c>
      <c r="D51" s="80"/>
      <c r="E51" s="13">
        <v>0</v>
      </c>
      <c r="F51" s="13">
        <v>0</v>
      </c>
      <c r="G51" s="13">
        <f t="shared" si="0"/>
        <v>0</v>
      </c>
      <c r="H51" s="13">
        <v>0</v>
      </c>
      <c r="I51" s="13">
        <v>0</v>
      </c>
      <c r="J51" s="13">
        <f t="shared" si="2"/>
        <v>0</v>
      </c>
    </row>
    <row r="52" spans="1:10" ht="12.75" customHeight="1" x14ac:dyDescent="0.3">
      <c r="A52" s="35"/>
      <c r="B52" s="12"/>
      <c r="C52" s="54" t="s">
        <v>76</v>
      </c>
      <c r="D52" s="80"/>
      <c r="E52" s="13">
        <v>0</v>
      </c>
      <c r="F52" s="13">
        <v>0</v>
      </c>
      <c r="G52" s="13">
        <f t="shared" si="0"/>
        <v>0</v>
      </c>
      <c r="H52" s="13">
        <v>0</v>
      </c>
      <c r="I52" s="13">
        <v>0</v>
      </c>
      <c r="J52" s="13">
        <f t="shared" si="2"/>
        <v>0</v>
      </c>
    </row>
    <row r="53" spans="1:10" ht="12.75" customHeight="1" x14ac:dyDescent="0.3">
      <c r="A53" s="45" t="s">
        <v>12</v>
      </c>
      <c r="B53" s="46"/>
      <c r="C53" s="46"/>
      <c r="D53" s="47"/>
      <c r="E53" s="13">
        <f>SUM(E54+E73+E79+E111+E115+E101+E127+E133)</f>
        <v>0</v>
      </c>
      <c r="F53" s="13">
        <f>SUM(F54+F73+F79+F111+F115+F101+F127+F133)</f>
        <v>0</v>
      </c>
      <c r="G53" s="13">
        <f t="shared" si="0"/>
        <v>0</v>
      </c>
      <c r="H53" s="13">
        <f>SUM(H54+H73+H79+H111+H115+H101+H127+H133)</f>
        <v>0</v>
      </c>
      <c r="I53" s="13">
        <f>SUM(I54+I73+I79+I111+I115+I101+I127+I133)</f>
        <v>0</v>
      </c>
      <c r="J53" s="13">
        <f t="shared" si="2"/>
        <v>0</v>
      </c>
    </row>
    <row r="54" spans="1:10" ht="26.25" customHeight="1" x14ac:dyDescent="0.3">
      <c r="A54" s="35"/>
      <c r="B54" s="104" t="s">
        <v>13</v>
      </c>
      <c r="C54" s="104"/>
      <c r="D54" s="105"/>
      <c r="E54" s="13">
        <f>+E55+E58+E62+E64+E66+E69+E71+E72</f>
        <v>0</v>
      </c>
      <c r="F54" s="13">
        <f>+F55+F58+F62+F64+F66+F69+F71+F72</f>
        <v>0</v>
      </c>
      <c r="G54" s="13">
        <f t="shared" si="0"/>
        <v>0</v>
      </c>
      <c r="H54" s="13">
        <f>+H55+H58+H62+H64+H66+H69+H71+H72</f>
        <v>0</v>
      </c>
      <c r="I54" s="13">
        <f>+I55+I58+I62+I64+I66+I69+I71+I72</f>
        <v>0</v>
      </c>
      <c r="J54" s="13">
        <f t="shared" si="2"/>
        <v>0</v>
      </c>
    </row>
    <row r="55" spans="1:10" ht="12.75" customHeight="1" x14ac:dyDescent="0.3">
      <c r="A55" s="35"/>
      <c r="B55" s="12"/>
      <c r="C55" s="54" t="s">
        <v>77</v>
      </c>
      <c r="D55" s="80"/>
      <c r="E55" s="13">
        <f>+E56+E57</f>
        <v>0</v>
      </c>
      <c r="F55" s="13">
        <f>+F56+F57</f>
        <v>0</v>
      </c>
      <c r="G55" s="13">
        <f t="shared" si="0"/>
        <v>0</v>
      </c>
      <c r="H55" s="13">
        <f>+H56+H57</f>
        <v>0</v>
      </c>
      <c r="I55" s="13">
        <f>+I56+I57</f>
        <v>0</v>
      </c>
      <c r="J55" s="13">
        <f t="shared" si="2"/>
        <v>0</v>
      </c>
    </row>
    <row r="56" spans="1:10" ht="12.75" customHeight="1" x14ac:dyDescent="0.3">
      <c r="A56" s="35"/>
      <c r="B56" s="12"/>
      <c r="C56" s="12"/>
      <c r="D56" s="10" t="s">
        <v>338</v>
      </c>
      <c r="E56" s="11">
        <v>0</v>
      </c>
      <c r="F56" s="11">
        <v>0</v>
      </c>
      <c r="G56" s="11">
        <f>E56+F56</f>
        <v>0</v>
      </c>
      <c r="H56" s="11">
        <v>0</v>
      </c>
      <c r="I56" s="11">
        <v>0</v>
      </c>
      <c r="J56" s="11">
        <f>G56-H56</f>
        <v>0</v>
      </c>
    </row>
    <row r="57" spans="1:10" ht="12.75" customHeight="1" x14ac:dyDescent="0.3">
      <c r="A57" s="35"/>
      <c r="B57" s="12"/>
      <c r="C57" s="12"/>
      <c r="D57" s="10" t="s">
        <v>339</v>
      </c>
      <c r="E57" s="11">
        <v>0</v>
      </c>
      <c r="F57" s="11">
        <v>0</v>
      </c>
      <c r="G57" s="11">
        <f>E57+F57</f>
        <v>0</v>
      </c>
      <c r="H57" s="11">
        <f>G57</f>
        <v>0</v>
      </c>
      <c r="I57" s="11">
        <v>0</v>
      </c>
      <c r="J57" s="11">
        <f>G57-H57</f>
        <v>0</v>
      </c>
    </row>
    <row r="58" spans="1:10" ht="12.75" customHeight="1" x14ac:dyDescent="0.3">
      <c r="A58" s="35"/>
      <c r="B58" s="12"/>
      <c r="C58" s="54" t="s">
        <v>78</v>
      </c>
      <c r="D58" s="80"/>
      <c r="E58" s="13">
        <f>SUM(E59:E61)</f>
        <v>0</v>
      </c>
      <c r="F58" s="13">
        <f>SUM(F59:F61)</f>
        <v>0</v>
      </c>
      <c r="G58" s="13">
        <f t="shared" si="0"/>
        <v>0</v>
      </c>
      <c r="H58" s="13">
        <f>SUM(H59:H61)</f>
        <v>0</v>
      </c>
      <c r="I58" s="13">
        <f>SUM(I59:I61)</f>
        <v>0</v>
      </c>
      <c r="J58" s="13">
        <f t="shared" si="2"/>
        <v>0</v>
      </c>
    </row>
    <row r="59" spans="1:10" ht="12.75" customHeight="1" x14ac:dyDescent="0.3">
      <c r="A59" s="35"/>
      <c r="B59" s="12"/>
      <c r="C59" s="12"/>
      <c r="D59" s="10" t="s">
        <v>340</v>
      </c>
      <c r="E59" s="11">
        <v>0</v>
      </c>
      <c r="F59" s="11">
        <v>0</v>
      </c>
      <c r="G59" s="11">
        <f t="shared" si="0"/>
        <v>0</v>
      </c>
      <c r="H59" s="11">
        <v>0</v>
      </c>
      <c r="I59" s="11">
        <v>0</v>
      </c>
      <c r="J59" s="11">
        <f>G59-H59</f>
        <v>0</v>
      </c>
    </row>
    <row r="60" spans="1:10" ht="12.75" customHeight="1" x14ac:dyDescent="0.3">
      <c r="A60" s="35"/>
      <c r="B60" s="12"/>
      <c r="C60" s="12"/>
      <c r="D60" s="10" t="s">
        <v>261</v>
      </c>
      <c r="E60" s="11">
        <v>0</v>
      </c>
      <c r="F60" s="11">
        <v>0</v>
      </c>
      <c r="G60" s="11">
        <f t="shared" si="0"/>
        <v>0</v>
      </c>
      <c r="H60" s="11">
        <v>0</v>
      </c>
      <c r="I60" s="11">
        <v>0</v>
      </c>
      <c r="J60" s="11">
        <f t="shared" si="2"/>
        <v>0</v>
      </c>
    </row>
    <row r="61" spans="1:10" ht="12.75" customHeight="1" x14ac:dyDescent="0.3">
      <c r="A61" s="35"/>
      <c r="B61" s="12"/>
      <c r="C61" s="12"/>
      <c r="D61" s="10" t="s">
        <v>226</v>
      </c>
      <c r="E61" s="11">
        <v>0</v>
      </c>
      <c r="F61" s="11">
        <v>0</v>
      </c>
      <c r="G61" s="11">
        <f t="shared" si="0"/>
        <v>0</v>
      </c>
      <c r="H61" s="11">
        <v>0</v>
      </c>
      <c r="I61" s="11">
        <v>0</v>
      </c>
      <c r="J61" s="11">
        <f t="shared" si="2"/>
        <v>0</v>
      </c>
    </row>
    <row r="62" spans="1:10" ht="12.75" customHeight="1" x14ac:dyDescent="0.3">
      <c r="A62" s="35"/>
      <c r="B62" s="12"/>
      <c r="C62" s="54" t="s">
        <v>79</v>
      </c>
      <c r="D62" s="80"/>
      <c r="E62" s="13">
        <f>SUM(E63)</f>
        <v>0</v>
      </c>
      <c r="F62" s="13">
        <f>SUM(F63)</f>
        <v>0</v>
      </c>
      <c r="G62" s="13">
        <f>SUM(G63)</f>
        <v>0</v>
      </c>
      <c r="H62" s="13">
        <f>SUM(H63)</f>
        <v>0</v>
      </c>
      <c r="I62" s="13">
        <f>SUM(I63)</f>
        <v>0</v>
      </c>
      <c r="J62" s="13">
        <f t="shared" si="2"/>
        <v>0</v>
      </c>
    </row>
    <row r="63" spans="1:10" ht="12.75" customHeight="1" x14ac:dyDescent="0.3">
      <c r="A63" s="35"/>
      <c r="B63" s="12"/>
      <c r="C63" s="54"/>
      <c r="D63" s="10" t="s">
        <v>307</v>
      </c>
      <c r="E63" s="11">
        <v>0</v>
      </c>
      <c r="F63" s="11">
        <v>0</v>
      </c>
      <c r="G63" s="11">
        <f t="shared" si="0"/>
        <v>0</v>
      </c>
      <c r="H63" s="11">
        <v>0</v>
      </c>
      <c r="I63" s="11">
        <v>0</v>
      </c>
      <c r="J63" s="11">
        <f t="shared" si="2"/>
        <v>0</v>
      </c>
    </row>
    <row r="64" spans="1:10" ht="24.75" customHeight="1" x14ac:dyDescent="0.3">
      <c r="A64" s="35"/>
      <c r="B64" s="12"/>
      <c r="C64" s="102" t="s">
        <v>80</v>
      </c>
      <c r="D64" s="103"/>
      <c r="E64" s="13">
        <f>+E65</f>
        <v>0</v>
      </c>
      <c r="F64" s="13">
        <f t="shared" ref="F64" si="10">+F65</f>
        <v>0</v>
      </c>
      <c r="G64" s="13">
        <f t="shared" si="0"/>
        <v>0</v>
      </c>
      <c r="H64" s="13">
        <f>+H65</f>
        <v>0</v>
      </c>
      <c r="I64" s="13">
        <f t="shared" ref="I64" si="11">+I65</f>
        <v>0</v>
      </c>
      <c r="J64" s="13">
        <f t="shared" si="2"/>
        <v>0</v>
      </c>
    </row>
    <row r="65" spans="1:10" x14ac:dyDescent="0.3">
      <c r="A65" s="35"/>
      <c r="B65" s="12"/>
      <c r="C65" s="12"/>
      <c r="D65" s="10" t="s">
        <v>341</v>
      </c>
      <c r="E65" s="11">
        <v>0</v>
      </c>
      <c r="F65" s="11">
        <v>0</v>
      </c>
      <c r="G65" s="11">
        <f>E65+F65</f>
        <v>0</v>
      </c>
      <c r="H65" s="11">
        <v>0</v>
      </c>
      <c r="I65" s="11">
        <v>0</v>
      </c>
      <c r="J65" s="11">
        <f t="shared" si="2"/>
        <v>0</v>
      </c>
    </row>
    <row r="66" spans="1:10" ht="12.75" customHeight="1" x14ac:dyDescent="0.3">
      <c r="A66" s="35"/>
      <c r="B66" s="12"/>
      <c r="C66" s="54" t="s">
        <v>81</v>
      </c>
      <c r="D66" s="80"/>
      <c r="E66" s="13">
        <f>E67+E68</f>
        <v>0</v>
      </c>
      <c r="F66" s="13">
        <f>F67+F68</f>
        <v>0</v>
      </c>
      <c r="G66" s="13">
        <f>E66+F66</f>
        <v>0</v>
      </c>
      <c r="H66" s="13">
        <f>H67+H68</f>
        <v>0</v>
      </c>
      <c r="I66" s="13">
        <f>+I67+I68</f>
        <v>0</v>
      </c>
      <c r="J66" s="13">
        <f t="shared" si="2"/>
        <v>0</v>
      </c>
    </row>
    <row r="67" spans="1:10" ht="12.75" customHeight="1" x14ac:dyDescent="0.3">
      <c r="A67" s="35"/>
      <c r="B67" s="12"/>
      <c r="C67" s="58"/>
      <c r="D67" s="10" t="s">
        <v>342</v>
      </c>
      <c r="E67" s="11">
        <v>0</v>
      </c>
      <c r="F67" s="11">
        <v>0</v>
      </c>
      <c r="G67" s="11">
        <f t="shared" si="0"/>
        <v>0</v>
      </c>
      <c r="H67" s="11">
        <v>0</v>
      </c>
      <c r="I67" s="11">
        <v>0</v>
      </c>
      <c r="J67" s="11">
        <f t="shared" si="2"/>
        <v>0</v>
      </c>
    </row>
    <row r="68" spans="1:10" ht="12.75" customHeight="1" x14ac:dyDescent="0.3">
      <c r="A68" s="35"/>
      <c r="B68" s="12"/>
      <c r="C68" s="58"/>
      <c r="D68" s="10" t="s">
        <v>343</v>
      </c>
      <c r="E68" s="11">
        <v>0</v>
      </c>
      <c r="F68" s="11">
        <v>0</v>
      </c>
      <c r="G68" s="11">
        <f t="shared" si="0"/>
        <v>0</v>
      </c>
      <c r="H68" s="11">
        <v>0</v>
      </c>
      <c r="I68" s="11">
        <v>0</v>
      </c>
      <c r="J68" s="11">
        <f t="shared" si="2"/>
        <v>0</v>
      </c>
    </row>
    <row r="69" spans="1:10" ht="12.75" customHeight="1" x14ac:dyDescent="0.3">
      <c r="A69" s="35"/>
      <c r="B69" s="12"/>
      <c r="C69" s="54" t="s">
        <v>82</v>
      </c>
      <c r="D69" s="80"/>
      <c r="E69" s="13">
        <f>+E70</f>
        <v>0</v>
      </c>
      <c r="F69" s="13">
        <f>+F70</f>
        <v>0</v>
      </c>
      <c r="G69" s="13">
        <f t="shared" si="0"/>
        <v>0</v>
      </c>
      <c r="H69" s="13">
        <f t="shared" ref="H69:I69" si="12">+H70</f>
        <v>0</v>
      </c>
      <c r="I69" s="13">
        <f t="shared" si="12"/>
        <v>0</v>
      </c>
      <c r="J69" s="13">
        <f t="shared" si="2"/>
        <v>0</v>
      </c>
    </row>
    <row r="70" spans="1:10" ht="12.75" customHeight="1" x14ac:dyDescent="0.3">
      <c r="A70" s="35"/>
      <c r="B70" s="12"/>
      <c r="C70" s="12"/>
      <c r="D70" s="10" t="s">
        <v>344</v>
      </c>
      <c r="E70" s="11">
        <v>0</v>
      </c>
      <c r="F70" s="11">
        <v>0</v>
      </c>
      <c r="G70" s="11">
        <f>E70+F70</f>
        <v>0</v>
      </c>
      <c r="H70" s="11">
        <v>0</v>
      </c>
      <c r="I70" s="11">
        <v>0</v>
      </c>
      <c r="J70" s="11">
        <f t="shared" si="2"/>
        <v>0</v>
      </c>
    </row>
    <row r="71" spans="1:10" ht="12.75" customHeight="1" x14ac:dyDescent="0.3">
      <c r="A71" s="35"/>
      <c r="B71" s="12"/>
      <c r="C71" s="54" t="s">
        <v>83</v>
      </c>
      <c r="D71" s="80"/>
      <c r="E71" s="13">
        <v>0</v>
      </c>
      <c r="F71" s="13">
        <v>0</v>
      </c>
      <c r="G71" s="13">
        <f t="shared" si="0"/>
        <v>0</v>
      </c>
      <c r="H71" s="13">
        <v>0</v>
      </c>
      <c r="I71" s="13">
        <v>0</v>
      </c>
      <c r="J71" s="13">
        <f t="shared" si="2"/>
        <v>0</v>
      </c>
    </row>
    <row r="72" spans="1:10" ht="12.75" customHeight="1" x14ac:dyDescent="0.3">
      <c r="A72" s="35"/>
      <c r="B72" s="12"/>
      <c r="C72" s="54" t="s">
        <v>84</v>
      </c>
      <c r="D72" s="80"/>
      <c r="E72" s="13">
        <v>0</v>
      </c>
      <c r="F72" s="13">
        <v>0</v>
      </c>
      <c r="G72" s="13">
        <f t="shared" si="0"/>
        <v>0</v>
      </c>
      <c r="H72" s="13">
        <v>0</v>
      </c>
      <c r="I72" s="13">
        <v>0</v>
      </c>
      <c r="J72" s="13">
        <f t="shared" si="2"/>
        <v>0</v>
      </c>
    </row>
    <row r="73" spans="1:10" ht="12.75" customHeight="1" x14ac:dyDescent="0.3">
      <c r="A73" s="35"/>
      <c r="B73" s="46" t="s">
        <v>14</v>
      </c>
      <c r="C73" s="46"/>
      <c r="D73" s="47"/>
      <c r="E73" s="13">
        <f>+E74+E78</f>
        <v>0</v>
      </c>
      <c r="F73" s="13">
        <f>+F74+F78</f>
        <v>0</v>
      </c>
      <c r="G73" s="13">
        <f t="shared" si="0"/>
        <v>0</v>
      </c>
      <c r="H73" s="13">
        <f>+H74+H78</f>
        <v>0</v>
      </c>
      <c r="I73" s="13">
        <f>+I74+I78</f>
        <v>0</v>
      </c>
      <c r="J73" s="13">
        <f t="shared" si="2"/>
        <v>0</v>
      </c>
    </row>
    <row r="74" spans="1:10" ht="12.75" customHeight="1" x14ac:dyDescent="0.3">
      <c r="A74" s="35"/>
      <c r="B74" s="12"/>
      <c r="C74" s="54" t="s">
        <v>85</v>
      </c>
      <c r="D74" s="80"/>
      <c r="E74" s="13">
        <f t="shared" ref="E74:J74" si="13">SUM(E75:E77)</f>
        <v>0</v>
      </c>
      <c r="F74" s="13">
        <f t="shared" si="13"/>
        <v>0</v>
      </c>
      <c r="G74" s="13">
        <f t="shared" si="13"/>
        <v>0</v>
      </c>
      <c r="H74" s="13">
        <f t="shared" si="13"/>
        <v>0</v>
      </c>
      <c r="I74" s="13">
        <f t="shared" si="13"/>
        <v>0</v>
      </c>
      <c r="J74" s="13">
        <f t="shared" si="13"/>
        <v>0</v>
      </c>
    </row>
    <row r="75" spans="1:10" ht="12.75" customHeight="1" x14ac:dyDescent="0.3">
      <c r="A75" s="35"/>
      <c r="B75" s="12"/>
      <c r="C75" s="12"/>
      <c r="D75" s="10" t="s">
        <v>345</v>
      </c>
      <c r="E75" s="11">
        <v>0</v>
      </c>
      <c r="F75" s="11">
        <v>0</v>
      </c>
      <c r="G75" s="11">
        <f t="shared" si="0"/>
        <v>0</v>
      </c>
      <c r="H75" s="11">
        <v>0</v>
      </c>
      <c r="I75" s="11">
        <v>0</v>
      </c>
      <c r="J75" s="11">
        <f t="shared" ref="J75:J77" si="14">G75-H75</f>
        <v>0</v>
      </c>
    </row>
    <row r="76" spans="1:10" ht="12.75" customHeight="1" x14ac:dyDescent="0.3">
      <c r="A76" s="35"/>
      <c r="B76" s="12"/>
      <c r="C76" s="12"/>
      <c r="D76" s="10" t="s">
        <v>227</v>
      </c>
      <c r="E76" s="11">
        <v>0</v>
      </c>
      <c r="F76" s="11">
        <v>0</v>
      </c>
      <c r="G76" s="11">
        <f t="shared" si="0"/>
        <v>0</v>
      </c>
      <c r="H76" s="11">
        <v>0</v>
      </c>
      <c r="I76" s="11">
        <v>0</v>
      </c>
      <c r="J76" s="11">
        <f t="shared" si="14"/>
        <v>0</v>
      </c>
    </row>
    <row r="77" spans="1:10" ht="12.75" customHeight="1" x14ac:dyDescent="0.3">
      <c r="A77" s="35"/>
      <c r="B77" s="12"/>
      <c r="C77" s="12"/>
      <c r="D77" s="10" t="s">
        <v>262</v>
      </c>
      <c r="E77" s="11">
        <v>0</v>
      </c>
      <c r="F77" s="11">
        <v>0</v>
      </c>
      <c r="G77" s="11">
        <f t="shared" si="0"/>
        <v>0</v>
      </c>
      <c r="H77" s="11">
        <v>0</v>
      </c>
      <c r="I77" s="11">
        <v>0</v>
      </c>
      <c r="J77" s="11">
        <f t="shared" si="14"/>
        <v>0</v>
      </c>
    </row>
    <row r="78" spans="1:10" ht="12.75" customHeight="1" x14ac:dyDescent="0.3">
      <c r="A78" s="35"/>
      <c r="B78" s="12"/>
      <c r="C78" s="54" t="s">
        <v>86</v>
      </c>
      <c r="D78" s="80"/>
      <c r="E78" s="13">
        <v>0</v>
      </c>
      <c r="F78" s="13">
        <v>0</v>
      </c>
      <c r="G78" s="13">
        <f t="shared" si="0"/>
        <v>0</v>
      </c>
      <c r="H78" s="13">
        <v>0</v>
      </c>
      <c r="I78" s="13">
        <v>0</v>
      </c>
      <c r="J78" s="13">
        <f t="shared" si="2"/>
        <v>0</v>
      </c>
    </row>
    <row r="79" spans="1:10" ht="12.75" customHeight="1" x14ac:dyDescent="0.3">
      <c r="A79" s="35"/>
      <c r="B79" s="46" t="s">
        <v>15</v>
      </c>
      <c r="C79" s="46"/>
      <c r="D79" s="47"/>
      <c r="E79" s="13">
        <f>+E80+E83+E85+E86+E88+E89+E92+E95+E97</f>
        <v>0</v>
      </c>
      <c r="F79" s="13">
        <f>+F80+F83+F85+F86+F88+F89+F92+F95+F97</f>
        <v>0</v>
      </c>
      <c r="G79" s="13">
        <f t="shared" si="0"/>
        <v>0</v>
      </c>
      <c r="H79" s="13">
        <f>+H80+H83+H85+H86+H88+H89+H92+H95+H97</f>
        <v>0</v>
      </c>
      <c r="I79" s="13">
        <f>+I80+I83+I85+I86+I88+I89+I92+I95+I97</f>
        <v>0</v>
      </c>
      <c r="J79" s="13">
        <f t="shared" si="2"/>
        <v>0</v>
      </c>
    </row>
    <row r="80" spans="1:10" ht="12.75" customHeight="1" x14ac:dyDescent="0.3">
      <c r="A80" s="35"/>
      <c r="B80" s="12"/>
      <c r="C80" s="54" t="s">
        <v>87</v>
      </c>
      <c r="D80" s="80"/>
      <c r="E80" s="13">
        <f>SUM(E81:E82)</f>
        <v>0</v>
      </c>
      <c r="F80" s="13">
        <f t="shared" ref="F80:I80" si="15">SUM(F81:F82)</f>
        <v>0</v>
      </c>
      <c r="G80" s="13">
        <f t="shared" si="15"/>
        <v>0</v>
      </c>
      <c r="H80" s="13">
        <f t="shared" si="15"/>
        <v>0</v>
      </c>
      <c r="I80" s="13">
        <f t="shared" si="15"/>
        <v>0</v>
      </c>
      <c r="J80" s="13">
        <f t="shared" si="2"/>
        <v>0</v>
      </c>
    </row>
    <row r="81" spans="1:10" ht="22.5" customHeight="1" x14ac:dyDescent="0.3">
      <c r="A81" s="35"/>
      <c r="B81" s="12"/>
      <c r="C81" s="54"/>
      <c r="D81" s="10" t="s">
        <v>346</v>
      </c>
      <c r="E81" s="11">
        <v>0</v>
      </c>
      <c r="F81" s="11">
        <v>0</v>
      </c>
      <c r="G81" s="11">
        <f t="shared" ref="G81:G82" si="16">E81+F81</f>
        <v>0</v>
      </c>
      <c r="H81" s="11">
        <v>0</v>
      </c>
      <c r="I81" s="11">
        <v>0</v>
      </c>
      <c r="J81" s="11">
        <f t="shared" si="2"/>
        <v>0</v>
      </c>
    </row>
    <row r="82" spans="1:10" ht="12.75" customHeight="1" x14ac:dyDescent="0.3">
      <c r="A82" s="35"/>
      <c r="B82" s="12"/>
      <c r="C82" s="54"/>
      <c r="D82" s="10" t="s">
        <v>347</v>
      </c>
      <c r="E82" s="11">
        <v>0</v>
      </c>
      <c r="F82" s="11">
        <v>0</v>
      </c>
      <c r="G82" s="11">
        <f t="shared" si="16"/>
        <v>0</v>
      </c>
      <c r="H82" s="11">
        <v>0</v>
      </c>
      <c r="I82" s="11">
        <v>0</v>
      </c>
      <c r="J82" s="11">
        <f t="shared" si="2"/>
        <v>0</v>
      </c>
    </row>
    <row r="83" spans="1:10" ht="12.75" customHeight="1" x14ac:dyDescent="0.3">
      <c r="A83" s="35"/>
      <c r="B83" s="12"/>
      <c r="C83" s="54" t="s">
        <v>88</v>
      </c>
      <c r="D83" s="80"/>
      <c r="E83" s="13">
        <f>SUM(E84)</f>
        <v>0</v>
      </c>
      <c r="F83" s="13">
        <f>SUM(F84)</f>
        <v>0</v>
      </c>
      <c r="G83" s="13">
        <f t="shared" si="0"/>
        <v>0</v>
      </c>
      <c r="H83" s="13">
        <f>SUM(H84)</f>
        <v>0</v>
      </c>
      <c r="I83" s="13">
        <f>SUM(I84)</f>
        <v>0</v>
      </c>
      <c r="J83" s="13">
        <f t="shared" si="2"/>
        <v>0</v>
      </c>
    </row>
    <row r="84" spans="1:10" ht="12.75" customHeight="1" x14ac:dyDescent="0.3">
      <c r="A84" s="35"/>
      <c r="B84" s="12"/>
      <c r="C84" s="12"/>
      <c r="D84" s="10" t="s">
        <v>88</v>
      </c>
      <c r="E84" s="11">
        <v>0</v>
      </c>
      <c r="F84" s="11">
        <v>0</v>
      </c>
      <c r="G84" s="11">
        <f t="shared" si="0"/>
        <v>0</v>
      </c>
      <c r="H84" s="11">
        <v>0</v>
      </c>
      <c r="I84" s="11">
        <v>0</v>
      </c>
      <c r="J84" s="11">
        <f t="shared" si="2"/>
        <v>0</v>
      </c>
    </row>
    <row r="85" spans="1:10" ht="12.75" customHeight="1" x14ac:dyDescent="0.3">
      <c r="A85" s="35"/>
      <c r="B85" s="12"/>
      <c r="C85" s="54" t="s">
        <v>89</v>
      </c>
      <c r="D85" s="80"/>
      <c r="E85" s="13">
        <v>0</v>
      </c>
      <c r="F85" s="13">
        <v>0</v>
      </c>
      <c r="G85" s="13">
        <f t="shared" si="0"/>
        <v>0</v>
      </c>
      <c r="H85" s="13">
        <v>0</v>
      </c>
      <c r="I85" s="13">
        <v>0</v>
      </c>
      <c r="J85" s="13">
        <f t="shared" si="2"/>
        <v>0</v>
      </c>
    </row>
    <row r="86" spans="1:10" ht="12.75" customHeight="1" x14ac:dyDescent="0.3">
      <c r="A86" s="35"/>
      <c r="B86" s="12"/>
      <c r="C86" s="54" t="s">
        <v>90</v>
      </c>
      <c r="D86" s="80"/>
      <c r="E86" s="13">
        <f>+E87</f>
        <v>0</v>
      </c>
      <c r="F86" s="13">
        <f>+F87</f>
        <v>0</v>
      </c>
      <c r="G86" s="13">
        <f t="shared" si="0"/>
        <v>0</v>
      </c>
      <c r="H86" s="13">
        <f>+H87</f>
        <v>0</v>
      </c>
      <c r="I86" s="13">
        <f>I87</f>
        <v>0</v>
      </c>
      <c r="J86" s="13">
        <f t="shared" si="2"/>
        <v>0</v>
      </c>
    </row>
    <row r="87" spans="1:10" ht="12.75" customHeight="1" x14ac:dyDescent="0.3">
      <c r="A87" s="35"/>
      <c r="B87" s="12"/>
      <c r="C87" s="58"/>
      <c r="D87" s="10" t="s">
        <v>90</v>
      </c>
      <c r="E87" s="11">
        <v>0</v>
      </c>
      <c r="F87" s="11">
        <v>0</v>
      </c>
      <c r="G87" s="11">
        <f t="shared" si="0"/>
        <v>0</v>
      </c>
      <c r="H87" s="11">
        <v>0</v>
      </c>
      <c r="I87" s="11">
        <v>0</v>
      </c>
      <c r="J87" s="11">
        <f>G87-H87</f>
        <v>0</v>
      </c>
    </row>
    <row r="88" spans="1:10" ht="12.75" customHeight="1" x14ac:dyDescent="0.3">
      <c r="A88" s="35"/>
      <c r="B88" s="12"/>
      <c r="C88" s="54" t="s">
        <v>91</v>
      </c>
      <c r="D88" s="80"/>
      <c r="E88" s="13">
        <v>0</v>
      </c>
      <c r="F88" s="13">
        <v>0</v>
      </c>
      <c r="G88" s="13">
        <f t="shared" si="0"/>
        <v>0</v>
      </c>
      <c r="H88" s="13">
        <v>0</v>
      </c>
      <c r="I88" s="13">
        <v>0</v>
      </c>
      <c r="J88" s="13">
        <f t="shared" si="2"/>
        <v>0</v>
      </c>
    </row>
    <row r="89" spans="1:10" ht="12.75" customHeight="1" x14ac:dyDescent="0.3">
      <c r="A89" s="35"/>
      <c r="B89" s="12"/>
      <c r="C89" s="54" t="s">
        <v>92</v>
      </c>
      <c r="D89" s="80"/>
      <c r="E89" s="13">
        <f>+E90+E91</f>
        <v>0</v>
      </c>
      <c r="F89" s="13">
        <f>+F90+F91</f>
        <v>0</v>
      </c>
      <c r="G89" s="13">
        <f>+G90+G91</f>
        <v>0</v>
      </c>
      <c r="H89" s="13">
        <f>+H90+H91</f>
        <v>0</v>
      </c>
      <c r="I89" s="13">
        <f>+I90+I91</f>
        <v>0</v>
      </c>
      <c r="J89" s="13">
        <f>G89-H89</f>
        <v>0</v>
      </c>
    </row>
    <row r="90" spans="1:10" ht="12.75" customHeight="1" x14ac:dyDescent="0.3">
      <c r="A90" s="35"/>
      <c r="B90" s="12"/>
      <c r="C90" s="12"/>
      <c r="D90" s="10" t="s">
        <v>348</v>
      </c>
      <c r="E90" s="11">
        <v>0</v>
      </c>
      <c r="F90" s="11">
        <v>0</v>
      </c>
      <c r="G90" s="11">
        <f t="shared" si="0"/>
        <v>0</v>
      </c>
      <c r="H90" s="11">
        <v>0</v>
      </c>
      <c r="I90" s="11">
        <v>0</v>
      </c>
      <c r="J90" s="11">
        <f t="shared" si="2"/>
        <v>0</v>
      </c>
    </row>
    <row r="91" spans="1:10" ht="12.75" customHeight="1" x14ac:dyDescent="0.3">
      <c r="A91" s="35"/>
      <c r="B91" s="12"/>
      <c r="C91" s="12"/>
      <c r="D91" s="10" t="s">
        <v>349</v>
      </c>
      <c r="E91" s="11">
        <v>0</v>
      </c>
      <c r="F91" s="11">
        <v>0</v>
      </c>
      <c r="G91" s="11">
        <f t="shared" si="0"/>
        <v>0</v>
      </c>
      <c r="H91" s="11">
        <v>0</v>
      </c>
      <c r="I91" s="11">
        <v>0</v>
      </c>
      <c r="J91" s="11">
        <f t="shared" si="2"/>
        <v>0</v>
      </c>
    </row>
    <row r="92" spans="1:10" ht="12.75" customHeight="1" x14ac:dyDescent="0.3">
      <c r="A92" s="35"/>
      <c r="B92" s="12"/>
      <c r="C92" s="54" t="s">
        <v>93</v>
      </c>
      <c r="D92" s="80"/>
      <c r="E92" s="13">
        <f>+E93+E94</f>
        <v>0</v>
      </c>
      <c r="F92" s="13">
        <f>+F93+F94</f>
        <v>0</v>
      </c>
      <c r="G92" s="13">
        <f t="shared" si="0"/>
        <v>0</v>
      </c>
      <c r="H92" s="13">
        <f>+H93+H94</f>
        <v>0</v>
      </c>
      <c r="I92" s="13">
        <f>+I93+I94</f>
        <v>0</v>
      </c>
      <c r="J92" s="13">
        <f>G92-H92</f>
        <v>0</v>
      </c>
    </row>
    <row r="93" spans="1:10" ht="12.75" customHeight="1" x14ac:dyDescent="0.3">
      <c r="A93" s="35"/>
      <c r="B93" s="12"/>
      <c r="C93" s="58"/>
      <c r="D93" s="10" t="s">
        <v>350</v>
      </c>
      <c r="E93" s="11">
        <v>0</v>
      </c>
      <c r="F93" s="11">
        <v>0</v>
      </c>
      <c r="G93" s="11">
        <f t="shared" si="0"/>
        <v>0</v>
      </c>
      <c r="H93" s="11">
        <v>0</v>
      </c>
      <c r="I93" s="11">
        <v>0</v>
      </c>
      <c r="J93" s="11">
        <f>G93-H93</f>
        <v>0</v>
      </c>
    </row>
    <row r="94" spans="1:10" ht="12.75" customHeight="1" x14ac:dyDescent="0.3">
      <c r="A94" s="35"/>
      <c r="B94" s="12"/>
      <c r="C94" s="58"/>
      <c r="D94" s="10" t="s">
        <v>351</v>
      </c>
      <c r="E94" s="11">
        <v>0</v>
      </c>
      <c r="F94" s="11">
        <v>0</v>
      </c>
      <c r="G94" s="11">
        <f t="shared" si="0"/>
        <v>0</v>
      </c>
      <c r="H94" s="11">
        <v>0</v>
      </c>
      <c r="I94" s="11">
        <v>0</v>
      </c>
      <c r="J94" s="11">
        <f t="shared" si="2"/>
        <v>0</v>
      </c>
    </row>
    <row r="95" spans="1:10" ht="12.75" customHeight="1" x14ac:dyDescent="0.3">
      <c r="A95" s="35"/>
      <c r="B95" s="12"/>
      <c r="C95" s="54" t="s">
        <v>94</v>
      </c>
      <c r="D95" s="80"/>
      <c r="E95" s="13">
        <f>E96</f>
        <v>0</v>
      </c>
      <c r="F95" s="13">
        <f t="shared" ref="F95:I95" si="17">F96</f>
        <v>0</v>
      </c>
      <c r="G95" s="13">
        <f t="shared" si="17"/>
        <v>0</v>
      </c>
      <c r="H95" s="13">
        <f t="shared" si="17"/>
        <v>0</v>
      </c>
      <c r="I95" s="13">
        <f t="shared" si="17"/>
        <v>0</v>
      </c>
      <c r="J95" s="13">
        <f t="shared" si="2"/>
        <v>0</v>
      </c>
    </row>
    <row r="96" spans="1:10" ht="12.75" customHeight="1" x14ac:dyDescent="0.3">
      <c r="A96" s="35"/>
      <c r="B96" s="12"/>
      <c r="C96" s="54"/>
      <c r="D96" s="10" t="s">
        <v>352</v>
      </c>
      <c r="E96" s="11">
        <v>0</v>
      </c>
      <c r="F96" s="11">
        <v>0</v>
      </c>
      <c r="G96" s="11">
        <f t="shared" ref="G96" si="18">E96+F96</f>
        <v>0</v>
      </c>
      <c r="H96" s="11">
        <v>0</v>
      </c>
      <c r="I96" s="11">
        <v>0</v>
      </c>
      <c r="J96" s="11">
        <f>G96-H96</f>
        <v>0</v>
      </c>
    </row>
    <row r="97" spans="1:10" ht="12.75" customHeight="1" x14ac:dyDescent="0.3">
      <c r="A97" s="35"/>
      <c r="B97" s="12"/>
      <c r="C97" s="54" t="s">
        <v>95</v>
      </c>
      <c r="D97" s="80"/>
      <c r="E97" s="13">
        <f>SUM(E98:E100)</f>
        <v>0</v>
      </c>
      <c r="F97" s="13">
        <f>SUM(F98:F100)</f>
        <v>0</v>
      </c>
      <c r="G97" s="13">
        <f t="shared" si="0"/>
        <v>0</v>
      </c>
      <c r="H97" s="13">
        <f>SUM(H98:H100)</f>
        <v>0</v>
      </c>
      <c r="I97" s="13">
        <f>SUM(I98:I100)</f>
        <v>0</v>
      </c>
      <c r="J97" s="13">
        <f t="shared" si="2"/>
        <v>0</v>
      </c>
    </row>
    <row r="98" spans="1:10" ht="27" customHeight="1" x14ac:dyDescent="0.3">
      <c r="A98" s="35"/>
      <c r="B98" s="12"/>
      <c r="C98" s="12"/>
      <c r="D98" s="10" t="s">
        <v>353</v>
      </c>
      <c r="E98" s="11">
        <v>0</v>
      </c>
      <c r="F98" s="11">
        <v>0</v>
      </c>
      <c r="G98" s="11">
        <f t="shared" si="0"/>
        <v>0</v>
      </c>
      <c r="H98" s="11">
        <v>0</v>
      </c>
      <c r="I98" s="11">
        <v>0</v>
      </c>
      <c r="J98" s="11">
        <f t="shared" ref="J98:J182" si="19">G98-H98</f>
        <v>0</v>
      </c>
    </row>
    <row r="99" spans="1:10" ht="12.75" customHeight="1" x14ac:dyDescent="0.3">
      <c r="A99" s="35"/>
      <c r="B99" s="12"/>
      <c r="C99" s="12"/>
      <c r="D99" s="10" t="s">
        <v>354</v>
      </c>
      <c r="E99" s="11">
        <v>0</v>
      </c>
      <c r="F99" s="11">
        <v>0</v>
      </c>
      <c r="G99" s="11">
        <f t="shared" si="0"/>
        <v>0</v>
      </c>
      <c r="H99" s="11">
        <v>0</v>
      </c>
      <c r="I99" s="11">
        <v>0</v>
      </c>
      <c r="J99" s="11">
        <f t="shared" si="19"/>
        <v>0</v>
      </c>
    </row>
    <row r="100" spans="1:10" ht="12.75" customHeight="1" x14ac:dyDescent="0.3">
      <c r="A100" s="35"/>
      <c r="B100" s="12"/>
      <c r="C100" s="12"/>
      <c r="D100" s="10" t="s">
        <v>228</v>
      </c>
      <c r="E100" s="11">
        <v>0</v>
      </c>
      <c r="F100" s="11">
        <v>0</v>
      </c>
      <c r="G100" s="11">
        <f t="shared" si="0"/>
        <v>0</v>
      </c>
      <c r="H100" s="11">
        <v>0</v>
      </c>
      <c r="I100" s="11">
        <v>0</v>
      </c>
      <c r="J100" s="11">
        <f t="shared" si="19"/>
        <v>0</v>
      </c>
    </row>
    <row r="101" spans="1:10" ht="12.75" customHeight="1" x14ac:dyDescent="0.3">
      <c r="A101" s="35"/>
      <c r="B101" s="46" t="s">
        <v>217</v>
      </c>
      <c r="C101" s="46"/>
      <c r="D101" s="47"/>
      <c r="E101" s="13">
        <f>+E102+E104+E107+E109</f>
        <v>0</v>
      </c>
      <c r="F101" s="13">
        <f>+F102+F104+F107+F109</f>
        <v>0</v>
      </c>
      <c r="G101" s="13">
        <f>E101+F101</f>
        <v>0</v>
      </c>
      <c r="H101" s="13">
        <f>+H102+H104+H107+H109</f>
        <v>0</v>
      </c>
      <c r="I101" s="13">
        <f>+I102+I104+I107+I109</f>
        <v>0</v>
      </c>
      <c r="J101" s="13">
        <f>G101-H101</f>
        <v>0</v>
      </c>
    </row>
    <row r="102" spans="1:10" ht="12.75" customHeight="1" x14ac:dyDescent="0.3">
      <c r="A102" s="35"/>
      <c r="B102" s="12"/>
      <c r="C102" s="54" t="s">
        <v>218</v>
      </c>
      <c r="D102" s="80"/>
      <c r="E102" s="13">
        <f>+E103</f>
        <v>0</v>
      </c>
      <c r="F102" s="13">
        <f>+F103</f>
        <v>0</v>
      </c>
      <c r="G102" s="13">
        <f>E102+F102</f>
        <v>0</v>
      </c>
      <c r="H102" s="13">
        <f t="shared" ref="H102:I102" si="20">+H103</f>
        <v>0</v>
      </c>
      <c r="I102" s="13">
        <f t="shared" si="20"/>
        <v>0</v>
      </c>
      <c r="J102" s="13">
        <f t="shared" si="19"/>
        <v>0</v>
      </c>
    </row>
    <row r="103" spans="1:10" ht="12.75" customHeight="1" x14ac:dyDescent="0.3">
      <c r="A103" s="35"/>
      <c r="B103" s="12"/>
      <c r="C103" s="12"/>
      <c r="D103" s="10" t="s">
        <v>229</v>
      </c>
      <c r="E103" s="11">
        <v>0</v>
      </c>
      <c r="F103" s="11">
        <v>0</v>
      </c>
      <c r="G103" s="11">
        <f t="shared" ref="G103:G110" si="21">E103+F103</f>
        <v>0</v>
      </c>
      <c r="H103" s="11">
        <v>0</v>
      </c>
      <c r="I103" s="11">
        <v>0</v>
      </c>
      <c r="J103" s="11">
        <f t="shared" si="19"/>
        <v>0</v>
      </c>
    </row>
    <row r="104" spans="1:10" ht="12.75" customHeight="1" x14ac:dyDescent="0.3">
      <c r="A104" s="35"/>
      <c r="B104" s="12"/>
      <c r="C104" s="54" t="s">
        <v>356</v>
      </c>
      <c r="D104" s="80"/>
      <c r="E104" s="13">
        <f>+E105+E106</f>
        <v>0</v>
      </c>
      <c r="F104" s="13">
        <f>+F105+F106</f>
        <v>0</v>
      </c>
      <c r="G104" s="13">
        <f t="shared" si="21"/>
        <v>0</v>
      </c>
      <c r="H104" s="13">
        <f>+H105+H106</f>
        <v>0</v>
      </c>
      <c r="I104" s="13">
        <f>+I105+I106</f>
        <v>0</v>
      </c>
      <c r="J104" s="13">
        <f t="shared" si="19"/>
        <v>0</v>
      </c>
    </row>
    <row r="105" spans="1:10" ht="24.75" customHeight="1" x14ac:dyDescent="0.3">
      <c r="A105" s="35"/>
      <c r="B105" s="12"/>
      <c r="C105" s="12"/>
      <c r="D105" s="10" t="s">
        <v>355</v>
      </c>
      <c r="E105" s="11">
        <v>0</v>
      </c>
      <c r="F105" s="11">
        <v>0</v>
      </c>
      <c r="G105" s="11">
        <f t="shared" si="21"/>
        <v>0</v>
      </c>
      <c r="H105" s="11">
        <v>0</v>
      </c>
      <c r="I105" s="11">
        <v>0</v>
      </c>
      <c r="J105" s="11">
        <f t="shared" si="19"/>
        <v>0</v>
      </c>
    </row>
    <row r="106" spans="1:10" ht="12.75" customHeight="1" x14ac:dyDescent="0.3">
      <c r="A106" s="35"/>
      <c r="B106" s="12"/>
      <c r="C106" s="12"/>
      <c r="D106" s="10" t="s">
        <v>276</v>
      </c>
      <c r="E106" s="11">
        <v>0</v>
      </c>
      <c r="F106" s="11">
        <v>0</v>
      </c>
      <c r="G106" s="11">
        <f t="shared" si="21"/>
        <v>0</v>
      </c>
      <c r="H106" s="11">
        <v>0</v>
      </c>
      <c r="I106" s="11">
        <v>0</v>
      </c>
      <c r="J106" s="11">
        <f t="shared" si="19"/>
        <v>0</v>
      </c>
    </row>
    <row r="107" spans="1:10" s="17" customFormat="1" ht="12.75" customHeight="1" x14ac:dyDescent="0.3">
      <c r="A107" s="36"/>
      <c r="B107" s="79"/>
      <c r="C107" s="104" t="s">
        <v>357</v>
      </c>
      <c r="D107" s="105"/>
      <c r="E107" s="13">
        <f>+E108</f>
        <v>0</v>
      </c>
      <c r="F107" s="13">
        <f>+F108</f>
        <v>0</v>
      </c>
      <c r="G107" s="13">
        <f t="shared" si="21"/>
        <v>0</v>
      </c>
      <c r="H107" s="13">
        <f>+H108</f>
        <v>0</v>
      </c>
      <c r="I107" s="13">
        <f>+I108</f>
        <v>0</v>
      </c>
      <c r="J107" s="13">
        <f t="shared" si="19"/>
        <v>0</v>
      </c>
    </row>
    <row r="108" spans="1:10" ht="12.75" customHeight="1" x14ac:dyDescent="0.3">
      <c r="A108" s="35"/>
      <c r="B108" s="12"/>
      <c r="C108" s="12"/>
      <c r="D108" s="10" t="s">
        <v>358</v>
      </c>
      <c r="E108" s="11">
        <v>0</v>
      </c>
      <c r="F108" s="11">
        <v>0</v>
      </c>
      <c r="G108" s="11">
        <f t="shared" si="21"/>
        <v>0</v>
      </c>
      <c r="H108" s="11">
        <v>0</v>
      </c>
      <c r="I108" s="11">
        <v>0</v>
      </c>
      <c r="J108" s="11">
        <f t="shared" si="19"/>
        <v>0</v>
      </c>
    </row>
    <row r="109" spans="1:10" ht="12.75" customHeight="1" x14ac:dyDescent="0.3">
      <c r="A109" s="35"/>
      <c r="B109" s="12"/>
      <c r="C109" s="54" t="s">
        <v>263</v>
      </c>
      <c r="D109" s="80"/>
      <c r="E109" s="13">
        <f>+E110</f>
        <v>0</v>
      </c>
      <c r="F109" s="13">
        <f>+F110</f>
        <v>0</v>
      </c>
      <c r="G109" s="13">
        <f t="shared" si="21"/>
        <v>0</v>
      </c>
      <c r="H109" s="13">
        <f t="shared" ref="H109:I109" si="22">+H110</f>
        <v>0</v>
      </c>
      <c r="I109" s="13">
        <f t="shared" si="22"/>
        <v>0</v>
      </c>
      <c r="J109" s="13">
        <f t="shared" si="19"/>
        <v>0</v>
      </c>
    </row>
    <row r="110" spans="1:10" ht="12.75" customHeight="1" x14ac:dyDescent="0.3">
      <c r="A110" s="35"/>
      <c r="B110" s="12"/>
      <c r="C110" s="12"/>
      <c r="D110" s="10" t="s">
        <v>263</v>
      </c>
      <c r="E110" s="11">
        <v>0</v>
      </c>
      <c r="F110" s="11">
        <v>0</v>
      </c>
      <c r="G110" s="11">
        <f t="shared" si="21"/>
        <v>0</v>
      </c>
      <c r="H110" s="11">
        <v>0</v>
      </c>
      <c r="I110" s="11">
        <v>0</v>
      </c>
      <c r="J110" s="11">
        <f>G110-H110</f>
        <v>0</v>
      </c>
    </row>
    <row r="111" spans="1:10" ht="12.75" customHeight="1" x14ac:dyDescent="0.3">
      <c r="A111" s="35"/>
      <c r="B111" s="46" t="s">
        <v>16</v>
      </c>
      <c r="C111" s="46"/>
      <c r="D111" s="47"/>
      <c r="E111" s="13">
        <f>SUM(E112)</f>
        <v>0</v>
      </c>
      <c r="F111" s="13">
        <f>SUM(F112)</f>
        <v>0</v>
      </c>
      <c r="G111" s="13">
        <f t="shared" si="0"/>
        <v>0</v>
      </c>
      <c r="H111" s="13">
        <f t="shared" ref="H111:I111" si="23">SUM(H112)</f>
        <v>0</v>
      </c>
      <c r="I111" s="13">
        <f t="shared" si="23"/>
        <v>0</v>
      </c>
      <c r="J111" s="13">
        <f t="shared" si="19"/>
        <v>0</v>
      </c>
    </row>
    <row r="112" spans="1:10" ht="12.75" customHeight="1" x14ac:dyDescent="0.3">
      <c r="A112" s="35"/>
      <c r="B112" s="12"/>
      <c r="C112" s="54" t="s">
        <v>96</v>
      </c>
      <c r="D112" s="80"/>
      <c r="E112" s="13">
        <f>SUM(E113:E114)</f>
        <v>0</v>
      </c>
      <c r="F112" s="13">
        <f>SUM(F113:F114)</f>
        <v>0</v>
      </c>
      <c r="G112" s="13">
        <f t="shared" si="0"/>
        <v>0</v>
      </c>
      <c r="H112" s="13">
        <f>SUM(H113:H114)</f>
        <v>0</v>
      </c>
      <c r="I112" s="13">
        <f>SUM(I113:I114)</f>
        <v>0</v>
      </c>
      <c r="J112" s="13">
        <f t="shared" si="19"/>
        <v>0</v>
      </c>
    </row>
    <row r="113" spans="1:10" ht="12.75" customHeight="1" x14ac:dyDescent="0.3">
      <c r="A113" s="35"/>
      <c r="B113" s="12"/>
      <c r="C113" s="12"/>
      <c r="D113" s="10" t="s">
        <v>359</v>
      </c>
      <c r="E113" s="11">
        <v>0</v>
      </c>
      <c r="F113" s="11">
        <v>0</v>
      </c>
      <c r="G113" s="11">
        <f>E113+F113</f>
        <v>0</v>
      </c>
      <c r="H113" s="11">
        <v>0</v>
      </c>
      <c r="I113" s="11">
        <v>0</v>
      </c>
      <c r="J113" s="11">
        <f t="shared" si="19"/>
        <v>0</v>
      </c>
    </row>
    <row r="114" spans="1:10" ht="12.75" customHeight="1" x14ac:dyDescent="0.3">
      <c r="A114" s="35"/>
      <c r="B114" s="12"/>
      <c r="C114" s="12"/>
      <c r="D114" s="10" t="s">
        <v>230</v>
      </c>
      <c r="E114" s="11">
        <v>0</v>
      </c>
      <c r="F114" s="11">
        <v>0</v>
      </c>
      <c r="G114" s="11">
        <f t="shared" si="0"/>
        <v>0</v>
      </c>
      <c r="H114" s="11">
        <v>0</v>
      </c>
      <c r="I114" s="11">
        <v>0</v>
      </c>
      <c r="J114" s="11">
        <f t="shared" si="19"/>
        <v>0</v>
      </c>
    </row>
    <row r="115" spans="1:10" ht="12.75" customHeight="1" x14ac:dyDescent="0.3">
      <c r="A115" s="35"/>
      <c r="B115" s="46" t="s">
        <v>17</v>
      </c>
      <c r="C115" s="46"/>
      <c r="D115" s="47"/>
      <c r="E115" s="13">
        <f>+E116+E120+E123+E124+E125</f>
        <v>0</v>
      </c>
      <c r="F115" s="13">
        <f>+F116+F120+F123+F124+F125</f>
        <v>0</v>
      </c>
      <c r="G115" s="13">
        <f t="shared" si="0"/>
        <v>0</v>
      </c>
      <c r="H115" s="13">
        <f>+H116+H120+H123+H124+H125</f>
        <v>0</v>
      </c>
      <c r="I115" s="13">
        <f>+I116+I120+I123+I124+I125</f>
        <v>0</v>
      </c>
      <c r="J115" s="13">
        <f t="shared" si="19"/>
        <v>0</v>
      </c>
    </row>
    <row r="116" spans="1:10" ht="12.75" customHeight="1" x14ac:dyDescent="0.3">
      <c r="A116" s="35"/>
      <c r="B116" s="12"/>
      <c r="C116" s="54" t="s">
        <v>97</v>
      </c>
      <c r="D116" s="80"/>
      <c r="E116" s="13">
        <f>+E117+E118+E119</f>
        <v>0</v>
      </c>
      <c r="F116" s="13">
        <f t="shared" ref="F116:I116" si="24">+F117+F118+F119</f>
        <v>0</v>
      </c>
      <c r="G116" s="13">
        <f t="shared" si="24"/>
        <v>0</v>
      </c>
      <c r="H116" s="13">
        <f t="shared" si="24"/>
        <v>0</v>
      </c>
      <c r="I116" s="13">
        <f t="shared" si="24"/>
        <v>0</v>
      </c>
      <c r="J116" s="13">
        <f>G116-H116</f>
        <v>0</v>
      </c>
    </row>
    <row r="117" spans="1:10" ht="12.75" customHeight="1" x14ac:dyDescent="0.3">
      <c r="A117" s="35"/>
      <c r="B117" s="12"/>
      <c r="C117" s="12"/>
      <c r="D117" s="10" t="s">
        <v>358</v>
      </c>
      <c r="E117" s="11">
        <v>0</v>
      </c>
      <c r="F117" s="11">
        <v>0</v>
      </c>
      <c r="G117" s="11">
        <f t="shared" si="0"/>
        <v>0</v>
      </c>
      <c r="H117" s="11">
        <v>0</v>
      </c>
      <c r="I117" s="11">
        <v>0</v>
      </c>
      <c r="J117" s="11">
        <f t="shared" si="19"/>
        <v>0</v>
      </c>
    </row>
    <row r="118" spans="1:10" ht="23.25" customHeight="1" x14ac:dyDescent="0.3">
      <c r="A118" s="35"/>
      <c r="B118" s="12"/>
      <c r="C118" s="12"/>
      <c r="D118" s="10" t="s">
        <v>360</v>
      </c>
      <c r="E118" s="11">
        <v>0</v>
      </c>
      <c r="F118" s="11">
        <v>0</v>
      </c>
      <c r="G118" s="11">
        <f t="shared" si="0"/>
        <v>0</v>
      </c>
      <c r="H118" s="11">
        <v>0</v>
      </c>
      <c r="I118" s="11">
        <v>0</v>
      </c>
      <c r="J118" s="11">
        <f t="shared" si="19"/>
        <v>0</v>
      </c>
    </row>
    <row r="119" spans="1:10" ht="12.75" customHeight="1" x14ac:dyDescent="0.3">
      <c r="A119" s="35"/>
      <c r="B119" s="12"/>
      <c r="C119" s="12"/>
      <c r="D119" s="10" t="s">
        <v>361</v>
      </c>
      <c r="E119" s="11">
        <v>0</v>
      </c>
      <c r="F119" s="11">
        <v>0</v>
      </c>
      <c r="G119" s="11">
        <f t="shared" si="0"/>
        <v>0</v>
      </c>
      <c r="H119" s="11">
        <v>0</v>
      </c>
      <c r="I119" s="11">
        <v>0</v>
      </c>
      <c r="J119" s="11">
        <f t="shared" si="19"/>
        <v>0</v>
      </c>
    </row>
    <row r="120" spans="1:10" ht="12.75" customHeight="1" x14ac:dyDescent="0.3">
      <c r="A120" s="35"/>
      <c r="B120" s="12"/>
      <c r="C120" s="54" t="s">
        <v>98</v>
      </c>
      <c r="D120" s="80"/>
      <c r="E120" s="13">
        <f>+E121+E122</f>
        <v>0</v>
      </c>
      <c r="F120" s="13">
        <f t="shared" ref="F120:I120" si="25">+F121+F122</f>
        <v>0</v>
      </c>
      <c r="G120" s="13">
        <f>+G121+G122</f>
        <v>0</v>
      </c>
      <c r="H120" s="13">
        <f t="shared" si="25"/>
        <v>0</v>
      </c>
      <c r="I120" s="13">
        <f t="shared" si="25"/>
        <v>0</v>
      </c>
      <c r="J120" s="13">
        <f>G120-H120</f>
        <v>0</v>
      </c>
    </row>
    <row r="121" spans="1:10" ht="21.75" customHeight="1" x14ac:dyDescent="0.3">
      <c r="A121" s="35"/>
      <c r="B121" s="12"/>
      <c r="C121" s="58"/>
      <c r="D121" s="10" t="s">
        <v>362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f t="shared" si="19"/>
        <v>0</v>
      </c>
    </row>
    <row r="122" spans="1:10" ht="12.75" customHeight="1" x14ac:dyDescent="0.3">
      <c r="A122" s="35"/>
      <c r="B122" s="12"/>
      <c r="C122" s="58"/>
      <c r="D122" s="10" t="s">
        <v>363</v>
      </c>
      <c r="E122" s="11">
        <v>0</v>
      </c>
      <c r="F122" s="11">
        <v>0</v>
      </c>
      <c r="G122" s="11">
        <f t="shared" si="0"/>
        <v>0</v>
      </c>
      <c r="H122" s="11">
        <v>0</v>
      </c>
      <c r="I122" s="11">
        <v>0</v>
      </c>
      <c r="J122" s="11">
        <f t="shared" si="19"/>
        <v>0</v>
      </c>
    </row>
    <row r="123" spans="1:10" ht="12.75" customHeight="1" x14ac:dyDescent="0.3">
      <c r="A123" s="35"/>
      <c r="B123" s="12"/>
      <c r="C123" s="54" t="s">
        <v>99</v>
      </c>
      <c r="D123" s="80"/>
      <c r="E123" s="13">
        <v>0</v>
      </c>
      <c r="F123" s="13">
        <v>0</v>
      </c>
      <c r="G123" s="13">
        <f t="shared" si="0"/>
        <v>0</v>
      </c>
      <c r="H123" s="13">
        <v>0</v>
      </c>
      <c r="I123" s="13">
        <v>0</v>
      </c>
      <c r="J123" s="13">
        <f t="shared" si="19"/>
        <v>0</v>
      </c>
    </row>
    <row r="124" spans="1:10" ht="12.75" customHeight="1" x14ac:dyDescent="0.3">
      <c r="A124" s="35"/>
      <c r="B124" s="12"/>
      <c r="C124" s="54" t="s">
        <v>100</v>
      </c>
      <c r="D124" s="80"/>
      <c r="E124" s="13">
        <v>0</v>
      </c>
      <c r="F124" s="13">
        <v>0</v>
      </c>
      <c r="G124" s="13">
        <f t="shared" si="0"/>
        <v>0</v>
      </c>
      <c r="H124" s="13">
        <v>0</v>
      </c>
      <c r="I124" s="13">
        <v>0</v>
      </c>
      <c r="J124" s="13">
        <f t="shared" si="19"/>
        <v>0</v>
      </c>
    </row>
    <row r="125" spans="1:10" ht="12.75" customHeight="1" x14ac:dyDescent="0.3">
      <c r="A125" s="35"/>
      <c r="B125" s="12"/>
      <c r="C125" s="54" t="s">
        <v>101</v>
      </c>
      <c r="D125" s="80"/>
      <c r="E125" s="13">
        <f>+E126</f>
        <v>0</v>
      </c>
      <c r="F125" s="13">
        <f>+F126</f>
        <v>0</v>
      </c>
      <c r="G125" s="13">
        <f t="shared" si="0"/>
        <v>0</v>
      </c>
      <c r="H125" s="13">
        <f>+H126</f>
        <v>0</v>
      </c>
      <c r="I125" s="13">
        <f>+I126</f>
        <v>0</v>
      </c>
      <c r="J125" s="13">
        <f t="shared" si="19"/>
        <v>0</v>
      </c>
    </row>
    <row r="126" spans="1:10" ht="26.25" customHeight="1" x14ac:dyDescent="0.3">
      <c r="A126" s="35"/>
      <c r="B126" s="12"/>
      <c r="C126" s="58"/>
      <c r="D126" s="10" t="s">
        <v>308</v>
      </c>
      <c r="E126" s="11">
        <v>0</v>
      </c>
      <c r="F126" s="11">
        <v>0</v>
      </c>
      <c r="G126" s="11">
        <f t="shared" si="0"/>
        <v>0</v>
      </c>
      <c r="H126" s="11">
        <v>0</v>
      </c>
      <c r="I126" s="11">
        <v>0</v>
      </c>
      <c r="J126" s="11">
        <f t="shared" si="19"/>
        <v>0</v>
      </c>
    </row>
    <row r="127" spans="1:10" ht="12.75" customHeight="1" x14ac:dyDescent="0.3">
      <c r="A127" s="35"/>
      <c r="B127" s="46" t="s">
        <v>18</v>
      </c>
      <c r="C127" s="46"/>
      <c r="D127" s="47"/>
      <c r="E127" s="13">
        <f>E128+E131</f>
        <v>0</v>
      </c>
      <c r="F127" s="13">
        <f>F128+F131</f>
        <v>0</v>
      </c>
      <c r="G127" s="13">
        <f t="shared" si="0"/>
        <v>0</v>
      </c>
      <c r="H127" s="13">
        <f>H128+H131</f>
        <v>0</v>
      </c>
      <c r="I127" s="13">
        <f>I128+I131</f>
        <v>0</v>
      </c>
      <c r="J127" s="13">
        <f t="shared" si="19"/>
        <v>0</v>
      </c>
    </row>
    <row r="128" spans="1:10" ht="12.75" customHeight="1" x14ac:dyDescent="0.3">
      <c r="A128" s="35"/>
      <c r="B128" s="12"/>
      <c r="C128" s="54" t="s">
        <v>102</v>
      </c>
      <c r="D128" s="80"/>
      <c r="E128" s="13">
        <f>+E129+E130</f>
        <v>0</v>
      </c>
      <c r="F128" s="13">
        <f t="shared" ref="F128:I128" si="26">+F129+F130</f>
        <v>0</v>
      </c>
      <c r="G128" s="13">
        <f t="shared" si="26"/>
        <v>0</v>
      </c>
      <c r="H128" s="13">
        <f t="shared" si="26"/>
        <v>0</v>
      </c>
      <c r="I128" s="13">
        <f t="shared" si="26"/>
        <v>0</v>
      </c>
      <c r="J128" s="13">
        <f t="shared" si="19"/>
        <v>0</v>
      </c>
    </row>
    <row r="129" spans="1:10" x14ac:dyDescent="0.3">
      <c r="A129" s="35"/>
      <c r="B129" s="12"/>
      <c r="C129" s="12"/>
      <c r="D129" s="10" t="s">
        <v>364</v>
      </c>
      <c r="E129" s="11">
        <v>0</v>
      </c>
      <c r="F129" s="11">
        <v>0</v>
      </c>
      <c r="G129" s="11">
        <f t="shared" ref="G129:G130" si="27">E129+F129</f>
        <v>0</v>
      </c>
      <c r="H129" s="11">
        <v>0</v>
      </c>
      <c r="I129" s="11">
        <v>0</v>
      </c>
      <c r="J129" s="11">
        <f t="shared" si="19"/>
        <v>0</v>
      </c>
    </row>
    <row r="130" spans="1:10" x14ac:dyDescent="0.3">
      <c r="A130" s="35"/>
      <c r="B130" s="12"/>
      <c r="C130" s="40"/>
      <c r="D130" s="24" t="s">
        <v>289</v>
      </c>
      <c r="E130" s="11">
        <v>0</v>
      </c>
      <c r="F130" s="11">
        <v>0</v>
      </c>
      <c r="G130" s="11">
        <f t="shared" si="27"/>
        <v>0</v>
      </c>
      <c r="H130" s="11">
        <v>0</v>
      </c>
      <c r="I130" s="11">
        <v>0</v>
      </c>
      <c r="J130" s="11">
        <f t="shared" si="19"/>
        <v>0</v>
      </c>
    </row>
    <row r="131" spans="1:10" ht="12.75" customHeight="1" x14ac:dyDescent="0.3">
      <c r="A131" s="35"/>
      <c r="B131" s="12"/>
      <c r="C131" s="54" t="s">
        <v>103</v>
      </c>
      <c r="D131" s="80"/>
      <c r="E131" s="13">
        <f>+E132</f>
        <v>0</v>
      </c>
      <c r="F131" s="13">
        <f>+F132</f>
        <v>0</v>
      </c>
      <c r="G131" s="13">
        <f t="shared" ref="G131:H131" si="28">+G132</f>
        <v>0</v>
      </c>
      <c r="H131" s="13">
        <f t="shared" si="28"/>
        <v>0</v>
      </c>
      <c r="I131" s="13">
        <f>+I132</f>
        <v>0</v>
      </c>
      <c r="J131" s="13">
        <f t="shared" si="19"/>
        <v>0</v>
      </c>
    </row>
    <row r="132" spans="1:10" ht="18.75" customHeight="1" x14ac:dyDescent="0.3">
      <c r="A132" s="35"/>
      <c r="B132" s="12"/>
      <c r="C132" s="54"/>
      <c r="D132" s="24" t="s">
        <v>365</v>
      </c>
      <c r="E132" s="11">
        <v>0</v>
      </c>
      <c r="F132" s="11">
        <v>0</v>
      </c>
      <c r="G132" s="11">
        <f t="shared" si="0"/>
        <v>0</v>
      </c>
      <c r="H132" s="11">
        <v>0</v>
      </c>
      <c r="I132" s="11">
        <v>0</v>
      </c>
      <c r="J132" s="11">
        <f t="shared" si="19"/>
        <v>0</v>
      </c>
    </row>
    <row r="133" spans="1:10" ht="12.75" customHeight="1" x14ac:dyDescent="0.3">
      <c r="A133" s="35"/>
      <c r="B133" s="46" t="s">
        <v>19</v>
      </c>
      <c r="C133" s="46"/>
      <c r="D133" s="47"/>
      <c r="E133" s="13">
        <f>+E134+E138+E140+E142+E144+E148+E150+E152</f>
        <v>0</v>
      </c>
      <c r="F133" s="13">
        <f>+F134+F138+F140+F142+F144+F148+F150+F152</f>
        <v>0</v>
      </c>
      <c r="G133" s="13">
        <f t="shared" si="0"/>
        <v>0</v>
      </c>
      <c r="H133" s="13">
        <f>+H134+H138+H140+H142+H144+H148+H150+H152</f>
        <v>0</v>
      </c>
      <c r="I133" s="13">
        <f>+I134+I138+I140+I142+I144+I148+I150+I152</f>
        <v>0</v>
      </c>
      <c r="J133" s="13">
        <f t="shared" si="19"/>
        <v>0</v>
      </c>
    </row>
    <row r="134" spans="1:10" ht="12.75" customHeight="1" x14ac:dyDescent="0.3">
      <c r="A134" s="35"/>
      <c r="B134" s="12"/>
      <c r="C134" s="54" t="s">
        <v>104</v>
      </c>
      <c r="D134" s="80"/>
      <c r="E134" s="13">
        <f>+E135+E136+E137</f>
        <v>0</v>
      </c>
      <c r="F134" s="13">
        <f t="shared" ref="F134:I134" si="29">+F135+F136+F137</f>
        <v>0</v>
      </c>
      <c r="G134" s="13">
        <f t="shared" si="29"/>
        <v>0</v>
      </c>
      <c r="H134" s="13">
        <f t="shared" si="29"/>
        <v>0</v>
      </c>
      <c r="I134" s="13">
        <f t="shared" si="29"/>
        <v>0</v>
      </c>
      <c r="J134" s="13">
        <f t="shared" si="19"/>
        <v>0</v>
      </c>
    </row>
    <row r="135" spans="1:10" ht="12.75" customHeight="1" x14ac:dyDescent="0.3">
      <c r="A135" s="35"/>
      <c r="B135" s="12"/>
      <c r="C135" s="12"/>
      <c r="D135" s="10" t="s">
        <v>366</v>
      </c>
      <c r="E135" s="11">
        <v>0</v>
      </c>
      <c r="F135" s="11">
        <v>0</v>
      </c>
      <c r="G135" s="11">
        <f>E135+F135</f>
        <v>0</v>
      </c>
      <c r="H135" s="11">
        <v>0</v>
      </c>
      <c r="I135" s="11">
        <v>0</v>
      </c>
      <c r="J135" s="11">
        <f t="shared" si="19"/>
        <v>0</v>
      </c>
    </row>
    <row r="136" spans="1:10" ht="21.75" customHeight="1" x14ac:dyDescent="0.3">
      <c r="A136" s="35"/>
      <c r="B136" s="12"/>
      <c r="C136" s="12"/>
      <c r="D136" s="10" t="s">
        <v>367</v>
      </c>
      <c r="E136" s="11">
        <v>0</v>
      </c>
      <c r="F136" s="11">
        <v>0</v>
      </c>
      <c r="G136" s="11">
        <f t="shared" ref="G136:G137" si="30">E136+F136</f>
        <v>0</v>
      </c>
      <c r="H136" s="11">
        <v>0</v>
      </c>
      <c r="I136" s="11">
        <v>0</v>
      </c>
      <c r="J136" s="11">
        <f t="shared" si="19"/>
        <v>0</v>
      </c>
    </row>
    <row r="137" spans="1:10" ht="12.75" customHeight="1" x14ac:dyDescent="0.3">
      <c r="A137" s="35"/>
      <c r="B137" s="12"/>
      <c r="C137" s="12"/>
      <c r="D137" s="10" t="s">
        <v>368</v>
      </c>
      <c r="E137" s="11">
        <v>0</v>
      </c>
      <c r="F137" s="11">
        <v>0</v>
      </c>
      <c r="G137" s="11">
        <f t="shared" si="30"/>
        <v>0</v>
      </c>
      <c r="H137" s="11">
        <v>0</v>
      </c>
      <c r="I137" s="11">
        <v>0</v>
      </c>
      <c r="J137" s="11">
        <f t="shared" si="19"/>
        <v>0</v>
      </c>
    </row>
    <row r="138" spans="1:10" ht="12.75" customHeight="1" x14ac:dyDescent="0.3">
      <c r="A138" s="35"/>
      <c r="B138" s="12"/>
      <c r="C138" s="54" t="s">
        <v>105</v>
      </c>
      <c r="D138" s="80"/>
      <c r="E138" s="13">
        <f>+E139</f>
        <v>0</v>
      </c>
      <c r="F138" s="13">
        <f>+F139</f>
        <v>0</v>
      </c>
      <c r="G138" s="13">
        <f>+G139</f>
        <v>0</v>
      </c>
      <c r="H138" s="13">
        <f>+H139</f>
        <v>0</v>
      </c>
      <c r="I138" s="13">
        <f>+I139</f>
        <v>0</v>
      </c>
      <c r="J138" s="13">
        <f t="shared" si="19"/>
        <v>0</v>
      </c>
    </row>
    <row r="139" spans="1:10" ht="12.75" customHeight="1" x14ac:dyDescent="0.3">
      <c r="A139" s="35"/>
      <c r="B139" s="12"/>
      <c r="C139" s="54"/>
      <c r="D139" s="10" t="s">
        <v>369</v>
      </c>
      <c r="E139" s="11">
        <v>0</v>
      </c>
      <c r="F139" s="11">
        <v>0</v>
      </c>
      <c r="G139" s="11">
        <f t="shared" si="0"/>
        <v>0</v>
      </c>
      <c r="H139" s="11">
        <v>0</v>
      </c>
      <c r="I139" s="11">
        <v>0</v>
      </c>
      <c r="J139" s="11">
        <f t="shared" si="19"/>
        <v>0</v>
      </c>
    </row>
    <row r="140" spans="1:10" ht="12.75" customHeight="1" x14ac:dyDescent="0.3">
      <c r="A140" s="35"/>
      <c r="B140" s="12"/>
      <c r="C140" s="54" t="s">
        <v>106</v>
      </c>
      <c r="D140" s="80"/>
      <c r="E140" s="13">
        <f>+E141</f>
        <v>0</v>
      </c>
      <c r="F140" s="13">
        <f>+F141</f>
        <v>0</v>
      </c>
      <c r="G140" s="13">
        <f t="shared" si="0"/>
        <v>0</v>
      </c>
      <c r="H140" s="13">
        <f>+H141</f>
        <v>0</v>
      </c>
      <c r="I140" s="13">
        <f>+I141</f>
        <v>0</v>
      </c>
      <c r="J140" s="13">
        <f t="shared" si="19"/>
        <v>0</v>
      </c>
    </row>
    <row r="141" spans="1:10" ht="12.75" customHeight="1" x14ac:dyDescent="0.3">
      <c r="A141" s="35"/>
      <c r="B141" s="12"/>
      <c r="C141" s="58"/>
      <c r="D141" s="58" t="s">
        <v>106</v>
      </c>
      <c r="E141" s="11"/>
      <c r="F141" s="11"/>
      <c r="G141" s="11">
        <f t="shared" si="0"/>
        <v>0</v>
      </c>
      <c r="H141" s="11"/>
      <c r="I141" s="11"/>
      <c r="J141" s="11">
        <f t="shared" si="19"/>
        <v>0</v>
      </c>
    </row>
    <row r="142" spans="1:10" ht="12.75" customHeight="1" x14ac:dyDescent="0.3">
      <c r="A142" s="35"/>
      <c r="B142" s="12"/>
      <c r="C142" s="54" t="s">
        <v>107</v>
      </c>
      <c r="D142" s="80"/>
      <c r="E142" s="13">
        <f>+E143</f>
        <v>0</v>
      </c>
      <c r="F142" s="13">
        <f t="shared" ref="F142:I142" si="31">+F143</f>
        <v>0</v>
      </c>
      <c r="G142" s="13">
        <f t="shared" si="31"/>
        <v>0</v>
      </c>
      <c r="H142" s="13">
        <f t="shared" si="31"/>
        <v>0</v>
      </c>
      <c r="I142" s="13">
        <f t="shared" si="31"/>
        <v>0</v>
      </c>
      <c r="J142" s="13">
        <f>G142-H142</f>
        <v>0</v>
      </c>
    </row>
    <row r="143" spans="1:10" ht="19.5" customHeight="1" x14ac:dyDescent="0.3">
      <c r="A143" s="35"/>
      <c r="B143" s="12"/>
      <c r="C143" s="54"/>
      <c r="D143" s="58" t="s">
        <v>370</v>
      </c>
      <c r="E143" s="11">
        <v>0</v>
      </c>
      <c r="F143" s="11">
        <v>0</v>
      </c>
      <c r="G143" s="11">
        <f t="shared" ref="G143" si="32">E143+F143</f>
        <v>0</v>
      </c>
      <c r="H143" s="11">
        <v>0</v>
      </c>
      <c r="I143" s="11">
        <v>0</v>
      </c>
      <c r="J143" s="11">
        <f t="shared" ref="J143" si="33">G143-H143</f>
        <v>0</v>
      </c>
    </row>
    <row r="144" spans="1:10" ht="12.75" customHeight="1" x14ac:dyDescent="0.3">
      <c r="A144" s="35"/>
      <c r="B144" s="12"/>
      <c r="C144" s="54" t="s">
        <v>108</v>
      </c>
      <c r="D144" s="80"/>
      <c r="E144" s="13">
        <f>+E145+E147+E146</f>
        <v>0</v>
      </c>
      <c r="F144" s="13">
        <f t="shared" ref="F144:I144" si="34">+F145+F147+F146</f>
        <v>0</v>
      </c>
      <c r="G144" s="13">
        <f t="shared" si="34"/>
        <v>0</v>
      </c>
      <c r="H144" s="13">
        <f t="shared" si="34"/>
        <v>0</v>
      </c>
      <c r="I144" s="13">
        <f t="shared" si="34"/>
        <v>0</v>
      </c>
      <c r="J144" s="13">
        <f t="shared" si="19"/>
        <v>0</v>
      </c>
    </row>
    <row r="145" spans="1:10" ht="21.75" customHeight="1" x14ac:dyDescent="0.3">
      <c r="A145" s="35"/>
      <c r="B145" s="12"/>
      <c r="C145" s="12"/>
      <c r="D145" s="10" t="s">
        <v>371</v>
      </c>
      <c r="E145" s="11">
        <v>0</v>
      </c>
      <c r="F145" s="11">
        <v>0</v>
      </c>
      <c r="G145" s="11">
        <f t="shared" ref="G145:G224" si="35">E145+F145</f>
        <v>0</v>
      </c>
      <c r="H145" s="11">
        <v>0</v>
      </c>
      <c r="I145" s="11">
        <v>0</v>
      </c>
      <c r="J145" s="11">
        <f t="shared" si="19"/>
        <v>0</v>
      </c>
    </row>
    <row r="146" spans="1:10" ht="21.75" customHeight="1" x14ac:dyDescent="0.3">
      <c r="A146" s="35"/>
      <c r="B146" s="12"/>
      <c r="C146" s="12"/>
      <c r="D146" s="10" t="s">
        <v>372</v>
      </c>
      <c r="E146" s="11">
        <v>0</v>
      </c>
      <c r="F146" s="11">
        <v>0</v>
      </c>
      <c r="G146" s="11">
        <f t="shared" si="35"/>
        <v>0</v>
      </c>
      <c r="H146" s="11">
        <v>0</v>
      </c>
      <c r="I146" s="11">
        <v>0</v>
      </c>
      <c r="J146" s="11">
        <f t="shared" si="19"/>
        <v>0</v>
      </c>
    </row>
    <row r="147" spans="1:10" ht="12.75" customHeight="1" x14ac:dyDescent="0.3">
      <c r="A147" s="35"/>
      <c r="B147" s="12"/>
      <c r="C147" s="12"/>
      <c r="D147" s="10" t="s">
        <v>373</v>
      </c>
      <c r="E147" s="11">
        <v>0</v>
      </c>
      <c r="F147" s="11">
        <v>0</v>
      </c>
      <c r="G147" s="11">
        <f t="shared" si="35"/>
        <v>0</v>
      </c>
      <c r="H147" s="11">
        <v>0</v>
      </c>
      <c r="I147" s="11">
        <v>0</v>
      </c>
      <c r="J147" s="11">
        <f t="shared" si="19"/>
        <v>0</v>
      </c>
    </row>
    <row r="148" spans="1:10" ht="12.75" customHeight="1" x14ac:dyDescent="0.3">
      <c r="A148" s="35"/>
      <c r="B148" s="12"/>
      <c r="C148" s="54" t="s">
        <v>303</v>
      </c>
      <c r="D148" s="80"/>
      <c r="E148" s="13">
        <f>SUM(E149)</f>
        <v>0</v>
      </c>
      <c r="F148" s="13">
        <f>SUM(F149)</f>
        <v>0</v>
      </c>
      <c r="G148" s="13">
        <f t="shared" si="35"/>
        <v>0</v>
      </c>
      <c r="H148" s="13">
        <f t="shared" ref="H148:I150" si="36">SUM(H149)</f>
        <v>0</v>
      </c>
      <c r="I148" s="13">
        <f t="shared" si="36"/>
        <v>0</v>
      </c>
      <c r="J148" s="13">
        <f t="shared" si="19"/>
        <v>0</v>
      </c>
    </row>
    <row r="149" spans="1:10" ht="24" x14ac:dyDescent="0.3">
      <c r="A149" s="35"/>
      <c r="B149" s="12"/>
      <c r="C149" s="12"/>
      <c r="D149" s="10" t="s">
        <v>264</v>
      </c>
      <c r="E149" s="11">
        <v>0</v>
      </c>
      <c r="F149" s="11">
        <v>0</v>
      </c>
      <c r="G149" s="11">
        <f t="shared" si="35"/>
        <v>0</v>
      </c>
      <c r="H149" s="11">
        <v>0</v>
      </c>
      <c r="I149" s="11">
        <v>0</v>
      </c>
      <c r="J149" s="11">
        <f t="shared" si="19"/>
        <v>0</v>
      </c>
    </row>
    <row r="150" spans="1:10" ht="12.75" customHeight="1" x14ac:dyDescent="0.3">
      <c r="A150" s="35"/>
      <c r="B150" s="12"/>
      <c r="C150" s="54" t="s">
        <v>109</v>
      </c>
      <c r="D150" s="80"/>
      <c r="E150" s="13">
        <f>SUM(E151)</f>
        <v>0</v>
      </c>
      <c r="F150" s="13">
        <f>SUM(F151)</f>
        <v>0</v>
      </c>
      <c r="G150" s="13">
        <f t="shared" si="35"/>
        <v>0</v>
      </c>
      <c r="H150" s="13">
        <f t="shared" si="36"/>
        <v>0</v>
      </c>
      <c r="I150" s="13">
        <f t="shared" si="36"/>
        <v>0</v>
      </c>
      <c r="J150" s="13">
        <f t="shared" si="19"/>
        <v>0</v>
      </c>
    </row>
    <row r="151" spans="1:10" ht="12.75" customHeight="1" x14ac:dyDescent="0.3">
      <c r="A151" s="35"/>
      <c r="B151" s="12"/>
      <c r="C151" s="12"/>
      <c r="D151" s="10" t="s">
        <v>109</v>
      </c>
      <c r="E151" s="11">
        <v>0</v>
      </c>
      <c r="F151" s="11">
        <v>0</v>
      </c>
      <c r="G151" s="11">
        <f t="shared" si="35"/>
        <v>0</v>
      </c>
      <c r="H151" s="11">
        <v>0</v>
      </c>
      <c r="I151" s="11">
        <v>0</v>
      </c>
      <c r="J151" s="11">
        <f t="shared" si="19"/>
        <v>0</v>
      </c>
    </row>
    <row r="152" spans="1:10" ht="12.75" customHeight="1" x14ac:dyDescent="0.3">
      <c r="A152" s="35"/>
      <c r="B152" s="12"/>
      <c r="C152" s="54" t="s">
        <v>110</v>
      </c>
      <c r="D152" s="80"/>
      <c r="E152" s="13">
        <v>0</v>
      </c>
      <c r="F152" s="13">
        <v>0</v>
      </c>
      <c r="G152" s="13">
        <f t="shared" si="35"/>
        <v>0</v>
      </c>
      <c r="H152" s="13">
        <v>0</v>
      </c>
      <c r="I152" s="13">
        <v>0</v>
      </c>
      <c r="J152" s="13">
        <f t="shared" si="19"/>
        <v>0</v>
      </c>
    </row>
    <row r="153" spans="1:10" ht="12.75" customHeight="1" x14ac:dyDescent="0.3">
      <c r="A153" s="45" t="s">
        <v>20</v>
      </c>
      <c r="B153" s="20"/>
      <c r="C153" s="20"/>
      <c r="D153" s="21"/>
      <c r="E153" s="13">
        <f>SUM(E154+E171++E206+E216+E234+E243+E252+E259+E184)</f>
        <v>0</v>
      </c>
      <c r="F153" s="13">
        <f t="shared" ref="F153:I153" si="37">SUM(F154+F171++F206+F216+F234+F243+F252+F259+F184)</f>
        <v>0</v>
      </c>
      <c r="G153" s="13">
        <f t="shared" si="37"/>
        <v>0</v>
      </c>
      <c r="H153" s="13">
        <f t="shared" si="37"/>
        <v>0</v>
      </c>
      <c r="I153" s="13">
        <f t="shared" si="37"/>
        <v>0</v>
      </c>
      <c r="J153" s="13">
        <f t="shared" ref="J153" si="38">SUM(J154+J171++J206+J216+J234+J243+J252+J259)</f>
        <v>0</v>
      </c>
    </row>
    <row r="154" spans="1:10" ht="12.75" customHeight="1" x14ac:dyDescent="0.3">
      <c r="A154" s="35"/>
      <c r="B154" s="46" t="s">
        <v>21</v>
      </c>
      <c r="C154" s="46"/>
      <c r="D154" s="47"/>
      <c r="E154" s="13">
        <f>+E155+E158+E160+E162+E164+E167+E169</f>
        <v>0</v>
      </c>
      <c r="F154" s="13">
        <f>+F155+F158+F160+F162+F164+F167+F169+F165</f>
        <v>0</v>
      </c>
      <c r="G154" s="13">
        <f t="shared" si="35"/>
        <v>0</v>
      </c>
      <c r="H154" s="13">
        <f>+H155+H158+H160+H162+H164+H167+H169+H165</f>
        <v>0</v>
      </c>
      <c r="I154" s="13">
        <f>+I155+I158+I160+I162+I164+I167+I169+I165</f>
        <v>0</v>
      </c>
      <c r="J154" s="13">
        <f t="shared" si="19"/>
        <v>0</v>
      </c>
    </row>
    <row r="155" spans="1:10" ht="12.75" customHeight="1" x14ac:dyDescent="0.3">
      <c r="A155" s="35"/>
      <c r="B155" s="12"/>
      <c r="C155" s="54" t="s">
        <v>111</v>
      </c>
      <c r="D155" s="80"/>
      <c r="E155" s="13">
        <f>+E156+E157</f>
        <v>0</v>
      </c>
      <c r="F155" s="13">
        <f>+F156+F157</f>
        <v>0</v>
      </c>
      <c r="G155" s="13">
        <f t="shared" si="35"/>
        <v>0</v>
      </c>
      <c r="H155" s="13">
        <f t="shared" ref="H155:I155" si="39">+H156+H157</f>
        <v>0</v>
      </c>
      <c r="I155" s="13">
        <f t="shared" si="39"/>
        <v>0</v>
      </c>
      <c r="J155" s="13">
        <f t="shared" si="19"/>
        <v>0</v>
      </c>
    </row>
    <row r="156" spans="1:10" ht="12.75" customHeight="1" x14ac:dyDescent="0.3">
      <c r="A156" s="35"/>
      <c r="B156" s="12"/>
      <c r="C156" s="12"/>
      <c r="D156" s="10" t="s">
        <v>231</v>
      </c>
      <c r="E156" s="11">
        <v>0</v>
      </c>
      <c r="F156" s="11">
        <v>0</v>
      </c>
      <c r="G156" s="11">
        <f t="shared" si="35"/>
        <v>0</v>
      </c>
      <c r="H156" s="11">
        <v>0</v>
      </c>
      <c r="I156" s="11">
        <v>0</v>
      </c>
      <c r="J156" s="11">
        <f>G156-H156</f>
        <v>0</v>
      </c>
    </row>
    <row r="157" spans="1:10" ht="12.75" hidden="1" customHeight="1" x14ac:dyDescent="0.3">
      <c r="A157" s="35"/>
      <c r="B157" s="12"/>
      <c r="C157" s="12"/>
      <c r="D157" s="10" t="s">
        <v>232</v>
      </c>
      <c r="E157" s="11">
        <v>0</v>
      </c>
      <c r="F157" s="11">
        <v>0</v>
      </c>
      <c r="G157" s="11">
        <f t="shared" si="35"/>
        <v>0</v>
      </c>
      <c r="H157" s="11">
        <v>0</v>
      </c>
      <c r="I157" s="11">
        <v>0</v>
      </c>
      <c r="J157" s="11">
        <f t="shared" si="19"/>
        <v>0</v>
      </c>
    </row>
    <row r="158" spans="1:10" ht="12.75" customHeight="1" x14ac:dyDescent="0.3">
      <c r="A158" s="35"/>
      <c r="B158" s="12"/>
      <c r="C158" s="54" t="s">
        <v>112</v>
      </c>
      <c r="D158" s="80"/>
      <c r="E158" s="13">
        <f>SUM(E159)</f>
        <v>0</v>
      </c>
      <c r="F158" s="13">
        <f>SUM(F159)</f>
        <v>0</v>
      </c>
      <c r="G158" s="13">
        <f t="shared" si="35"/>
        <v>0</v>
      </c>
      <c r="H158" s="13">
        <f>SUM(H159)</f>
        <v>0</v>
      </c>
      <c r="I158" s="13">
        <f>SUM(I159)</f>
        <v>0</v>
      </c>
      <c r="J158" s="13">
        <f t="shared" si="19"/>
        <v>0</v>
      </c>
    </row>
    <row r="159" spans="1:10" ht="12.75" customHeight="1" x14ac:dyDescent="0.3">
      <c r="A159" s="35"/>
      <c r="B159" s="12"/>
      <c r="C159" s="12"/>
      <c r="D159" s="10" t="s">
        <v>265</v>
      </c>
      <c r="E159" s="11">
        <v>0</v>
      </c>
      <c r="F159" s="11">
        <v>0</v>
      </c>
      <c r="G159" s="11">
        <f t="shared" si="35"/>
        <v>0</v>
      </c>
      <c r="H159" s="11">
        <v>0</v>
      </c>
      <c r="I159" s="11">
        <v>0</v>
      </c>
      <c r="J159" s="11">
        <f t="shared" si="19"/>
        <v>0</v>
      </c>
    </row>
    <row r="160" spans="1:10" ht="12.75" customHeight="1" x14ac:dyDescent="0.3">
      <c r="A160" s="35"/>
      <c r="B160" s="12"/>
      <c r="C160" s="54" t="s">
        <v>113</v>
      </c>
      <c r="D160" s="80"/>
      <c r="E160" s="13">
        <f>SUM(E161)</f>
        <v>0</v>
      </c>
      <c r="F160" s="13">
        <f>SUM(F161)</f>
        <v>0</v>
      </c>
      <c r="G160" s="13">
        <f t="shared" si="35"/>
        <v>0</v>
      </c>
      <c r="H160" s="13">
        <f>SUM(H161)</f>
        <v>0</v>
      </c>
      <c r="I160" s="13">
        <f>SUM(I161)</f>
        <v>0</v>
      </c>
      <c r="J160" s="13">
        <f t="shared" si="19"/>
        <v>0</v>
      </c>
    </row>
    <row r="161" spans="1:10" ht="12.75" customHeight="1" x14ac:dyDescent="0.3">
      <c r="A161" s="35"/>
      <c r="B161" s="12"/>
      <c r="C161" s="12"/>
      <c r="D161" s="10" t="s">
        <v>279</v>
      </c>
      <c r="E161" s="11">
        <v>0</v>
      </c>
      <c r="F161" s="11">
        <v>0</v>
      </c>
      <c r="G161" s="11">
        <f t="shared" si="35"/>
        <v>0</v>
      </c>
      <c r="H161" s="11">
        <v>0</v>
      </c>
      <c r="I161" s="11">
        <v>0</v>
      </c>
      <c r="J161" s="11">
        <f t="shared" si="19"/>
        <v>0</v>
      </c>
    </row>
    <row r="162" spans="1:10" ht="12.75" customHeight="1" x14ac:dyDescent="0.3">
      <c r="A162" s="35"/>
      <c r="B162" s="12"/>
      <c r="C162" s="54" t="s">
        <v>114</v>
      </c>
      <c r="D162" s="80"/>
      <c r="E162" s="13">
        <f t="shared" ref="E162:F162" si="40">+E163</f>
        <v>0</v>
      </c>
      <c r="F162" s="13">
        <f t="shared" si="40"/>
        <v>0</v>
      </c>
      <c r="G162" s="13">
        <f t="shared" si="35"/>
        <v>0</v>
      </c>
      <c r="H162" s="13">
        <f t="shared" ref="H162:I162" si="41">+H163</f>
        <v>0</v>
      </c>
      <c r="I162" s="13">
        <f t="shared" si="41"/>
        <v>0</v>
      </c>
      <c r="J162" s="13">
        <f t="shared" si="19"/>
        <v>0</v>
      </c>
    </row>
    <row r="163" spans="1:10" ht="12.75" customHeight="1" x14ac:dyDescent="0.3">
      <c r="A163" s="35"/>
      <c r="B163" s="12"/>
      <c r="C163" s="12"/>
      <c r="D163" s="10" t="s">
        <v>233</v>
      </c>
      <c r="E163" s="11">
        <v>0</v>
      </c>
      <c r="F163" s="11">
        <v>0</v>
      </c>
      <c r="G163" s="11">
        <f t="shared" si="35"/>
        <v>0</v>
      </c>
      <c r="H163" s="11">
        <v>0</v>
      </c>
      <c r="I163" s="11">
        <v>0</v>
      </c>
      <c r="J163" s="11">
        <f t="shared" si="19"/>
        <v>0</v>
      </c>
    </row>
    <row r="164" spans="1:10" ht="12.75" customHeight="1" x14ac:dyDescent="0.3">
      <c r="A164" s="35"/>
      <c r="B164" s="12"/>
      <c r="C164" s="54" t="s">
        <v>115</v>
      </c>
      <c r="D164" s="80"/>
      <c r="E164" s="13">
        <v>0</v>
      </c>
      <c r="F164" s="13">
        <v>0</v>
      </c>
      <c r="G164" s="13">
        <f t="shared" si="35"/>
        <v>0</v>
      </c>
      <c r="H164" s="13">
        <v>0</v>
      </c>
      <c r="I164" s="13">
        <v>0</v>
      </c>
      <c r="J164" s="13">
        <f t="shared" si="19"/>
        <v>0</v>
      </c>
    </row>
    <row r="165" spans="1:10" ht="12.75" customHeight="1" x14ac:dyDescent="0.3">
      <c r="A165" s="35"/>
      <c r="B165" s="12"/>
      <c r="C165" s="54" t="s">
        <v>376</v>
      </c>
      <c r="D165" s="80"/>
      <c r="E165" s="13">
        <f>E166</f>
        <v>0</v>
      </c>
      <c r="F165" s="13">
        <f t="shared" ref="F165:J165" si="42">F166</f>
        <v>0</v>
      </c>
      <c r="G165" s="13">
        <f t="shared" si="42"/>
        <v>0</v>
      </c>
      <c r="H165" s="13">
        <f t="shared" si="42"/>
        <v>0</v>
      </c>
      <c r="I165" s="13">
        <f t="shared" si="42"/>
        <v>0</v>
      </c>
      <c r="J165" s="13">
        <f t="shared" si="42"/>
        <v>0</v>
      </c>
    </row>
    <row r="166" spans="1:10" ht="12.75" customHeight="1" x14ac:dyDescent="0.3">
      <c r="A166" s="35"/>
      <c r="B166" s="12"/>
      <c r="C166" s="54"/>
      <c r="D166" s="10" t="s">
        <v>377</v>
      </c>
      <c r="E166" s="13">
        <v>0</v>
      </c>
      <c r="F166" s="11">
        <v>0</v>
      </c>
      <c r="G166" s="11">
        <f t="shared" si="35"/>
        <v>0</v>
      </c>
      <c r="H166" s="11">
        <v>0</v>
      </c>
      <c r="I166" s="11">
        <v>0</v>
      </c>
      <c r="J166" s="11">
        <f t="shared" si="19"/>
        <v>0</v>
      </c>
    </row>
    <row r="167" spans="1:10" ht="12.75" customHeight="1" x14ac:dyDescent="0.3">
      <c r="A167" s="35"/>
      <c r="B167" s="12"/>
      <c r="C167" s="54" t="s">
        <v>116</v>
      </c>
      <c r="D167" s="80"/>
      <c r="E167" s="13">
        <f>SUM(E168)</f>
        <v>0</v>
      </c>
      <c r="F167" s="13">
        <f t="shared" ref="F167:J167" si="43">SUM(F168)</f>
        <v>0</v>
      </c>
      <c r="G167" s="13">
        <f t="shared" si="43"/>
        <v>0</v>
      </c>
      <c r="H167" s="13">
        <f t="shared" si="43"/>
        <v>0</v>
      </c>
      <c r="I167" s="13">
        <f t="shared" si="43"/>
        <v>0</v>
      </c>
      <c r="J167" s="13">
        <f t="shared" si="43"/>
        <v>0</v>
      </c>
    </row>
    <row r="168" spans="1:10" ht="22.5" customHeight="1" x14ac:dyDescent="0.3">
      <c r="A168" s="35"/>
      <c r="B168" s="12"/>
      <c r="C168" s="54"/>
      <c r="D168" s="10" t="s">
        <v>375</v>
      </c>
      <c r="E168" s="13">
        <v>0</v>
      </c>
      <c r="F168" s="11">
        <v>0</v>
      </c>
      <c r="G168" s="11">
        <f t="shared" si="35"/>
        <v>0</v>
      </c>
      <c r="H168" s="11">
        <v>0</v>
      </c>
      <c r="I168" s="11">
        <v>0</v>
      </c>
      <c r="J168" s="11">
        <f t="shared" si="19"/>
        <v>0</v>
      </c>
    </row>
    <row r="169" spans="1:10" ht="12.75" customHeight="1" x14ac:dyDescent="0.3">
      <c r="A169" s="35"/>
      <c r="B169" s="12"/>
      <c r="C169" s="54" t="s">
        <v>117</v>
      </c>
      <c r="D169" s="80"/>
      <c r="E169" s="13">
        <f>+E170</f>
        <v>0</v>
      </c>
      <c r="F169" s="13">
        <f>+F170</f>
        <v>0</v>
      </c>
      <c r="G169" s="13">
        <f t="shared" si="35"/>
        <v>0</v>
      </c>
      <c r="H169" s="13">
        <f>+H170</f>
        <v>0</v>
      </c>
      <c r="I169" s="13">
        <f>+I170</f>
        <v>0</v>
      </c>
      <c r="J169" s="13">
        <f t="shared" si="19"/>
        <v>0</v>
      </c>
    </row>
    <row r="170" spans="1:10" ht="29.25" customHeight="1" x14ac:dyDescent="0.3">
      <c r="A170" s="35"/>
      <c r="B170" s="12"/>
      <c r="C170" s="58"/>
      <c r="D170" s="10" t="s">
        <v>378</v>
      </c>
      <c r="E170" s="11">
        <v>0</v>
      </c>
      <c r="F170" s="11">
        <v>0</v>
      </c>
      <c r="G170" s="11">
        <f t="shared" si="35"/>
        <v>0</v>
      </c>
      <c r="H170" s="11">
        <v>0</v>
      </c>
      <c r="I170" s="11">
        <v>0</v>
      </c>
      <c r="J170" s="11">
        <f t="shared" si="19"/>
        <v>0</v>
      </c>
    </row>
    <row r="171" spans="1:10" ht="12.75" customHeight="1" x14ac:dyDescent="0.3">
      <c r="A171" s="35"/>
      <c r="B171" s="46" t="s">
        <v>22</v>
      </c>
      <c r="C171" s="46"/>
      <c r="D171" s="47"/>
      <c r="E171" s="13">
        <f>+E172+E174+E176+E178+E180+E182+E183</f>
        <v>0</v>
      </c>
      <c r="F171" s="13">
        <f>+F172+F174+F176+F178+F180+F182+F183</f>
        <v>0</v>
      </c>
      <c r="G171" s="13">
        <f t="shared" si="35"/>
        <v>0</v>
      </c>
      <c r="H171" s="13">
        <f>+H172+H174+H176+H178+H180+H182+H183</f>
        <v>0</v>
      </c>
      <c r="I171" s="13">
        <f>+I172+I174+I176+I178+I180+I182+I183</f>
        <v>0</v>
      </c>
      <c r="J171" s="13">
        <f t="shared" si="19"/>
        <v>0</v>
      </c>
    </row>
    <row r="172" spans="1:10" ht="12.75" customHeight="1" x14ac:dyDescent="0.3">
      <c r="A172" s="35"/>
      <c r="B172" s="12"/>
      <c r="C172" s="54" t="s">
        <v>118</v>
      </c>
      <c r="D172" s="80"/>
      <c r="E172" s="13">
        <f t="shared" ref="E172:F172" si="44">+E173</f>
        <v>0</v>
      </c>
      <c r="F172" s="13">
        <f t="shared" si="44"/>
        <v>0</v>
      </c>
      <c r="G172" s="13">
        <f t="shared" si="35"/>
        <v>0</v>
      </c>
      <c r="H172" s="13">
        <f t="shared" ref="H172:I172" si="45">+H173</f>
        <v>0</v>
      </c>
      <c r="I172" s="13">
        <f t="shared" si="45"/>
        <v>0</v>
      </c>
      <c r="J172" s="13">
        <f t="shared" si="19"/>
        <v>0</v>
      </c>
    </row>
    <row r="173" spans="1:10" ht="12.75" customHeight="1" x14ac:dyDescent="0.3">
      <c r="A173" s="35"/>
      <c r="B173" s="12"/>
      <c r="C173" s="12"/>
      <c r="D173" s="10" t="s">
        <v>118</v>
      </c>
      <c r="E173" s="11">
        <v>0</v>
      </c>
      <c r="F173" s="11">
        <v>0</v>
      </c>
      <c r="G173" s="11">
        <f t="shared" si="35"/>
        <v>0</v>
      </c>
      <c r="H173" s="11">
        <v>0</v>
      </c>
      <c r="I173" s="11">
        <v>0</v>
      </c>
      <c r="J173" s="11">
        <f t="shared" si="19"/>
        <v>0</v>
      </c>
    </row>
    <row r="174" spans="1:10" ht="12.75" customHeight="1" x14ac:dyDescent="0.3">
      <c r="A174" s="35"/>
      <c r="B174" s="12"/>
      <c r="C174" s="54" t="s">
        <v>119</v>
      </c>
      <c r="D174" s="80"/>
      <c r="E174" s="13">
        <f>SUM(E175)</f>
        <v>0</v>
      </c>
      <c r="F174" s="13">
        <f>SUM(F175)</f>
        <v>0</v>
      </c>
      <c r="G174" s="13">
        <f t="shared" si="35"/>
        <v>0</v>
      </c>
      <c r="H174" s="13">
        <f>SUM(H175)</f>
        <v>0</v>
      </c>
      <c r="I174" s="13">
        <f>SUM(I175)</f>
        <v>0</v>
      </c>
      <c r="J174" s="13">
        <f t="shared" si="19"/>
        <v>0</v>
      </c>
    </row>
    <row r="175" spans="1:10" ht="12.75" customHeight="1" x14ac:dyDescent="0.3">
      <c r="A175" s="35"/>
      <c r="B175" s="12"/>
      <c r="C175" s="12"/>
      <c r="D175" s="10" t="s">
        <v>309</v>
      </c>
      <c r="E175" s="11">
        <v>0</v>
      </c>
      <c r="F175" s="11">
        <v>0</v>
      </c>
      <c r="G175" s="11">
        <f t="shared" si="35"/>
        <v>0</v>
      </c>
      <c r="H175" s="11">
        <v>0</v>
      </c>
      <c r="I175" s="11">
        <v>0</v>
      </c>
      <c r="J175" s="11">
        <f t="shared" si="19"/>
        <v>0</v>
      </c>
    </row>
    <row r="176" spans="1:10" ht="12.75" customHeight="1" x14ac:dyDescent="0.3">
      <c r="A176" s="35"/>
      <c r="B176" s="12"/>
      <c r="C176" s="54" t="s">
        <v>120</v>
      </c>
      <c r="D176" s="80"/>
      <c r="E176" s="13">
        <f>SUM(E177)</f>
        <v>0</v>
      </c>
      <c r="F176" s="13">
        <f>SUM(F177)</f>
        <v>0</v>
      </c>
      <c r="G176" s="13">
        <f t="shared" si="35"/>
        <v>0</v>
      </c>
      <c r="H176" s="13">
        <f>SUM(H177)</f>
        <v>0</v>
      </c>
      <c r="I176" s="13">
        <f>SUM(I177)</f>
        <v>0</v>
      </c>
      <c r="J176" s="13">
        <f t="shared" si="19"/>
        <v>0</v>
      </c>
    </row>
    <row r="177" spans="1:10" ht="12.75" customHeight="1" x14ac:dyDescent="0.3">
      <c r="A177" s="35"/>
      <c r="B177" s="12"/>
      <c r="C177" s="12"/>
      <c r="D177" s="10" t="s">
        <v>266</v>
      </c>
      <c r="E177" s="11">
        <v>0</v>
      </c>
      <c r="F177" s="11">
        <v>0</v>
      </c>
      <c r="G177" s="11">
        <f t="shared" si="35"/>
        <v>0</v>
      </c>
      <c r="H177" s="11">
        <v>0</v>
      </c>
      <c r="I177" s="11">
        <v>0</v>
      </c>
      <c r="J177" s="11">
        <f t="shared" si="19"/>
        <v>0</v>
      </c>
    </row>
    <row r="178" spans="1:10" ht="12.75" customHeight="1" x14ac:dyDescent="0.3">
      <c r="A178" s="35"/>
      <c r="B178" s="12"/>
      <c r="C178" s="54" t="s">
        <v>121</v>
      </c>
      <c r="D178" s="80"/>
      <c r="E178" s="13">
        <f>SUM(E179)</f>
        <v>0</v>
      </c>
      <c r="F178" s="13">
        <f>SUM(F179)</f>
        <v>0</v>
      </c>
      <c r="G178" s="13">
        <f t="shared" si="35"/>
        <v>0</v>
      </c>
      <c r="H178" s="13">
        <f>SUM(H179)</f>
        <v>0</v>
      </c>
      <c r="I178" s="13">
        <f>SUM(I179)</f>
        <v>0</v>
      </c>
      <c r="J178" s="13">
        <f t="shared" si="19"/>
        <v>0</v>
      </c>
    </row>
    <row r="179" spans="1:10" ht="12.75" customHeight="1" x14ac:dyDescent="0.3">
      <c r="A179" s="35"/>
      <c r="B179" s="12"/>
      <c r="C179" s="12"/>
      <c r="D179" s="10" t="s">
        <v>310</v>
      </c>
      <c r="E179" s="11">
        <v>0</v>
      </c>
      <c r="F179" s="11">
        <v>0</v>
      </c>
      <c r="G179" s="11">
        <f t="shared" si="35"/>
        <v>0</v>
      </c>
      <c r="H179" s="11">
        <v>0</v>
      </c>
      <c r="I179" s="11">
        <v>0</v>
      </c>
      <c r="J179" s="11">
        <f t="shared" si="19"/>
        <v>0</v>
      </c>
    </row>
    <row r="180" spans="1:10" ht="12.75" customHeight="1" x14ac:dyDescent="0.3">
      <c r="A180" s="35"/>
      <c r="B180" s="12"/>
      <c r="C180" s="54" t="s">
        <v>219</v>
      </c>
      <c r="D180" s="80"/>
      <c r="E180" s="13">
        <f>SUM(E181)</f>
        <v>0</v>
      </c>
      <c r="F180" s="13">
        <f>SUM(F181)</f>
        <v>0</v>
      </c>
      <c r="G180" s="13">
        <f t="shared" si="35"/>
        <v>0</v>
      </c>
      <c r="H180" s="13">
        <f>SUM(H181)</f>
        <v>0</v>
      </c>
      <c r="I180" s="13">
        <f>SUM(I181)</f>
        <v>0</v>
      </c>
      <c r="J180" s="13">
        <f t="shared" si="19"/>
        <v>0</v>
      </c>
    </row>
    <row r="181" spans="1:10" ht="12.75" customHeight="1" x14ac:dyDescent="0.3">
      <c r="A181" s="35"/>
      <c r="B181" s="12"/>
      <c r="C181" s="12"/>
      <c r="D181" s="10" t="s">
        <v>288</v>
      </c>
      <c r="E181" s="11">
        <v>0</v>
      </c>
      <c r="F181" s="11">
        <v>0</v>
      </c>
      <c r="G181" s="11">
        <f t="shared" si="35"/>
        <v>0</v>
      </c>
      <c r="H181" s="11">
        <v>0</v>
      </c>
      <c r="I181" s="11">
        <v>0</v>
      </c>
      <c r="J181" s="11">
        <f t="shared" si="19"/>
        <v>0</v>
      </c>
    </row>
    <row r="182" spans="1:10" ht="12.75" customHeight="1" x14ac:dyDescent="0.3">
      <c r="A182" s="35"/>
      <c r="B182" s="12"/>
      <c r="C182" s="54" t="s">
        <v>122</v>
      </c>
      <c r="D182" s="80"/>
      <c r="E182" s="13">
        <v>0</v>
      </c>
      <c r="F182" s="13">
        <v>0</v>
      </c>
      <c r="G182" s="13">
        <f t="shared" si="35"/>
        <v>0</v>
      </c>
      <c r="H182" s="13">
        <v>0</v>
      </c>
      <c r="I182" s="13">
        <v>0</v>
      </c>
      <c r="J182" s="13">
        <f t="shared" si="19"/>
        <v>0</v>
      </c>
    </row>
    <row r="183" spans="1:10" ht="12.75" customHeight="1" x14ac:dyDescent="0.3">
      <c r="A183" s="35"/>
      <c r="B183" s="12"/>
      <c r="C183" s="54" t="s">
        <v>123</v>
      </c>
      <c r="D183" s="80"/>
      <c r="E183" s="13">
        <v>0</v>
      </c>
      <c r="F183" s="13">
        <v>0</v>
      </c>
      <c r="G183" s="13">
        <f t="shared" si="35"/>
        <v>0</v>
      </c>
      <c r="H183" s="13">
        <v>0</v>
      </c>
      <c r="I183" s="13">
        <v>0</v>
      </c>
      <c r="J183" s="13">
        <f t="shared" ref="J183:J202" si="46">G183-H183</f>
        <v>0</v>
      </c>
    </row>
    <row r="184" spans="1:10" ht="12.75" customHeight="1" x14ac:dyDescent="0.3">
      <c r="A184" s="35"/>
      <c r="B184" s="104" t="s">
        <v>384</v>
      </c>
      <c r="C184" s="104"/>
      <c r="D184" s="105"/>
      <c r="E184" s="13">
        <f>E185+E187+E191+E193+E195+E200+E202+E203</f>
        <v>0</v>
      </c>
      <c r="F184" s="13">
        <f t="shared" ref="F184:J184" si="47">F185+F187+F191+F193+F195+F200+F202+F203</f>
        <v>0</v>
      </c>
      <c r="G184" s="13">
        <f t="shared" si="47"/>
        <v>0</v>
      </c>
      <c r="H184" s="13">
        <f t="shared" si="47"/>
        <v>0</v>
      </c>
      <c r="I184" s="13">
        <f t="shared" si="47"/>
        <v>0</v>
      </c>
      <c r="J184" s="13">
        <f t="shared" si="47"/>
        <v>0</v>
      </c>
    </row>
    <row r="185" spans="1:10" ht="12.75" customHeight="1" x14ac:dyDescent="0.3">
      <c r="A185" s="35"/>
      <c r="B185" s="12"/>
      <c r="C185" s="54" t="s">
        <v>124</v>
      </c>
      <c r="D185" s="80"/>
      <c r="E185" s="13">
        <f t="shared" ref="E185:F185" si="48">+E186</f>
        <v>0</v>
      </c>
      <c r="F185" s="13">
        <f t="shared" si="48"/>
        <v>0</v>
      </c>
      <c r="G185" s="13">
        <f t="shared" si="35"/>
        <v>0</v>
      </c>
      <c r="H185" s="13">
        <f t="shared" ref="H185:I185" si="49">+H186</f>
        <v>0</v>
      </c>
      <c r="I185" s="13">
        <f t="shared" si="49"/>
        <v>0</v>
      </c>
      <c r="J185" s="13">
        <f t="shared" si="46"/>
        <v>0</v>
      </c>
    </row>
    <row r="186" spans="1:10" ht="12.75" customHeight="1" x14ac:dyDescent="0.3">
      <c r="A186" s="35"/>
      <c r="B186" s="12"/>
      <c r="C186" s="12"/>
      <c r="D186" s="10" t="s">
        <v>379</v>
      </c>
      <c r="E186" s="11">
        <v>0</v>
      </c>
      <c r="F186" s="11">
        <v>0</v>
      </c>
      <c r="G186" s="11">
        <f t="shared" si="35"/>
        <v>0</v>
      </c>
      <c r="H186" s="11">
        <v>0</v>
      </c>
      <c r="I186" s="11">
        <v>0</v>
      </c>
      <c r="J186" s="11">
        <f t="shared" si="46"/>
        <v>0</v>
      </c>
    </row>
    <row r="187" spans="1:10" ht="12.75" customHeight="1" x14ac:dyDescent="0.3">
      <c r="A187" s="35"/>
      <c r="B187" s="12"/>
      <c r="C187" s="54" t="s">
        <v>125</v>
      </c>
      <c r="D187" s="80"/>
      <c r="E187" s="13">
        <f>+E188+E189+E190</f>
        <v>0</v>
      </c>
      <c r="F187" s="13">
        <f>+F188+F189+F190</f>
        <v>0</v>
      </c>
      <c r="G187" s="13">
        <f>E187+F187</f>
        <v>0</v>
      </c>
      <c r="H187" s="13">
        <f>+H188+H189+H190</f>
        <v>0</v>
      </c>
      <c r="I187" s="13">
        <f>+I188+I189+I190</f>
        <v>0</v>
      </c>
      <c r="J187" s="13">
        <f>G187-H187</f>
        <v>0</v>
      </c>
    </row>
    <row r="188" spans="1:10" ht="24" x14ac:dyDescent="0.3">
      <c r="A188" s="35"/>
      <c r="B188" s="12"/>
      <c r="C188" s="58"/>
      <c r="D188" s="10" t="s">
        <v>380</v>
      </c>
      <c r="E188" s="11">
        <v>0</v>
      </c>
      <c r="F188" s="11">
        <v>0</v>
      </c>
      <c r="G188" s="11">
        <f t="shared" si="35"/>
        <v>0</v>
      </c>
      <c r="H188" s="11">
        <v>0</v>
      </c>
      <c r="I188" s="11">
        <v>0</v>
      </c>
      <c r="J188" s="11">
        <f>G188-H188</f>
        <v>0</v>
      </c>
    </row>
    <row r="189" spans="1:10" ht="12.75" customHeight="1" x14ac:dyDescent="0.3">
      <c r="A189" s="35"/>
      <c r="B189" s="12"/>
      <c r="C189" s="12"/>
      <c r="D189" s="10" t="s">
        <v>327</v>
      </c>
      <c r="E189" s="11">
        <v>0</v>
      </c>
      <c r="F189" s="11">
        <v>0</v>
      </c>
      <c r="G189" s="11">
        <f>E189+F189</f>
        <v>0</v>
      </c>
      <c r="H189" s="11">
        <v>0</v>
      </c>
      <c r="I189" s="11">
        <v>0</v>
      </c>
      <c r="J189" s="11">
        <f t="shared" ref="J189:J190" si="50">G189-H189</f>
        <v>0</v>
      </c>
    </row>
    <row r="190" spans="1:10" ht="12.75" customHeight="1" x14ac:dyDescent="0.3">
      <c r="A190" s="35"/>
      <c r="B190" s="12"/>
      <c r="C190" s="12"/>
      <c r="D190" s="10" t="s">
        <v>311</v>
      </c>
      <c r="E190" s="11">
        <v>0</v>
      </c>
      <c r="F190" s="11">
        <v>0</v>
      </c>
      <c r="G190" s="11">
        <f t="shared" ref="G190" si="51">E190+F190</f>
        <v>0</v>
      </c>
      <c r="H190" s="11">
        <v>0</v>
      </c>
      <c r="I190" s="11">
        <v>0</v>
      </c>
      <c r="J190" s="11">
        <f t="shared" si="50"/>
        <v>0</v>
      </c>
    </row>
    <row r="191" spans="1:10" ht="12.75" customHeight="1" x14ac:dyDescent="0.3">
      <c r="A191" s="35"/>
      <c r="B191" s="12"/>
      <c r="C191" s="54" t="s">
        <v>126</v>
      </c>
      <c r="D191" s="80"/>
      <c r="E191" s="13">
        <f>+E192</f>
        <v>0</v>
      </c>
      <c r="F191" s="13">
        <f>+F192</f>
        <v>0</v>
      </c>
      <c r="G191" s="13">
        <f>E191+F191</f>
        <v>0</v>
      </c>
      <c r="H191" s="13">
        <f>+H192</f>
        <v>0</v>
      </c>
      <c r="I191" s="13">
        <f>+I192</f>
        <v>0</v>
      </c>
      <c r="J191" s="13">
        <f>G191-H191</f>
        <v>0</v>
      </c>
    </row>
    <row r="192" spans="1:10" ht="12.75" customHeight="1" x14ac:dyDescent="0.3">
      <c r="A192" s="35"/>
      <c r="B192" s="12"/>
      <c r="C192" s="58"/>
      <c r="D192" s="10" t="s">
        <v>312</v>
      </c>
      <c r="E192" s="11">
        <v>0</v>
      </c>
      <c r="F192" s="11">
        <v>0</v>
      </c>
      <c r="G192" s="11">
        <f>E192+F192</f>
        <v>0</v>
      </c>
      <c r="H192" s="11">
        <v>0</v>
      </c>
      <c r="I192" s="11">
        <v>0</v>
      </c>
      <c r="J192" s="11">
        <f>G192-H192</f>
        <v>0</v>
      </c>
    </row>
    <row r="193" spans="1:10" ht="12.75" customHeight="1" x14ac:dyDescent="0.3">
      <c r="A193" s="35"/>
      <c r="B193" s="12"/>
      <c r="C193" s="54" t="s">
        <v>127</v>
      </c>
      <c r="D193" s="80"/>
      <c r="E193" s="13">
        <f>SUM(E194)</f>
        <v>0</v>
      </c>
      <c r="F193" s="13">
        <f>SUM(F194)</f>
        <v>0</v>
      </c>
      <c r="G193" s="13">
        <f t="shared" si="35"/>
        <v>0</v>
      </c>
      <c r="H193" s="13">
        <f t="shared" ref="H193:I193" si="52">SUM(H194)</f>
        <v>0</v>
      </c>
      <c r="I193" s="13">
        <f t="shared" si="52"/>
        <v>0</v>
      </c>
      <c r="J193" s="13">
        <f t="shared" si="46"/>
        <v>0</v>
      </c>
    </row>
    <row r="194" spans="1:10" ht="12.75" customHeight="1" x14ac:dyDescent="0.3">
      <c r="A194" s="35"/>
      <c r="B194" s="12"/>
      <c r="C194" s="12"/>
      <c r="D194" s="10" t="s">
        <v>267</v>
      </c>
      <c r="E194" s="11">
        <v>0</v>
      </c>
      <c r="F194" s="11">
        <v>0</v>
      </c>
      <c r="G194" s="11">
        <f t="shared" si="35"/>
        <v>0</v>
      </c>
      <c r="H194" s="11">
        <v>0</v>
      </c>
      <c r="I194" s="11">
        <v>0</v>
      </c>
      <c r="J194" s="11">
        <f t="shared" si="46"/>
        <v>0</v>
      </c>
    </row>
    <row r="195" spans="1:10" ht="12.75" customHeight="1" x14ac:dyDescent="0.3">
      <c r="A195" s="35"/>
      <c r="B195" s="12"/>
      <c r="C195" s="54" t="s">
        <v>128</v>
      </c>
      <c r="D195" s="80"/>
      <c r="E195" s="13">
        <f>SUM(E196:E199)</f>
        <v>0</v>
      </c>
      <c r="F195" s="13">
        <f>SUM(F196:F199)</f>
        <v>0</v>
      </c>
      <c r="G195" s="13">
        <f>E195+F195</f>
        <v>0</v>
      </c>
      <c r="H195" s="13">
        <f>SUM(H196:H199)</f>
        <v>0</v>
      </c>
      <c r="I195" s="13">
        <f>SUM(I196:I199)</f>
        <v>0</v>
      </c>
      <c r="J195" s="13">
        <f t="shared" si="46"/>
        <v>0</v>
      </c>
    </row>
    <row r="196" spans="1:10" ht="36" x14ac:dyDescent="0.3">
      <c r="A196" s="35"/>
      <c r="B196" s="12"/>
      <c r="C196" s="12"/>
      <c r="D196" s="10" t="s">
        <v>381</v>
      </c>
      <c r="E196" s="11">
        <v>0</v>
      </c>
      <c r="F196" s="11">
        <v>0</v>
      </c>
      <c r="G196" s="11">
        <f t="shared" ref="G196:G199" si="53">E196+F196</f>
        <v>0</v>
      </c>
      <c r="H196" s="11">
        <v>0</v>
      </c>
      <c r="I196" s="11">
        <v>0</v>
      </c>
      <c r="J196" s="11">
        <f t="shared" si="46"/>
        <v>0</v>
      </c>
    </row>
    <row r="197" spans="1:10" ht="12.75" customHeight="1" x14ac:dyDescent="0.3">
      <c r="A197" s="35"/>
      <c r="B197" s="12"/>
      <c r="C197" s="12"/>
      <c r="D197" s="10" t="s">
        <v>382</v>
      </c>
      <c r="E197" s="11">
        <v>0</v>
      </c>
      <c r="F197" s="11">
        <v>0</v>
      </c>
      <c r="G197" s="11">
        <f t="shared" si="53"/>
        <v>0</v>
      </c>
      <c r="H197" s="11">
        <v>0</v>
      </c>
      <c r="I197" s="11">
        <v>0</v>
      </c>
      <c r="J197" s="11">
        <f t="shared" si="46"/>
        <v>0</v>
      </c>
    </row>
    <row r="198" spans="1:10" ht="12.75" customHeight="1" x14ac:dyDescent="0.3">
      <c r="A198" s="35"/>
      <c r="B198" s="12"/>
      <c r="C198" s="12"/>
      <c r="D198" s="10" t="s">
        <v>313</v>
      </c>
      <c r="E198" s="11">
        <v>0</v>
      </c>
      <c r="F198" s="11">
        <v>0</v>
      </c>
      <c r="G198" s="11">
        <f t="shared" si="53"/>
        <v>0</v>
      </c>
      <c r="H198" s="11">
        <v>0</v>
      </c>
      <c r="I198" s="11">
        <v>0</v>
      </c>
      <c r="J198" s="11">
        <f t="shared" si="46"/>
        <v>0</v>
      </c>
    </row>
    <row r="199" spans="1:10" ht="12.75" customHeight="1" x14ac:dyDescent="0.3">
      <c r="A199" s="35"/>
      <c r="B199" s="12"/>
      <c r="C199" s="12"/>
      <c r="D199" s="10" t="s">
        <v>314</v>
      </c>
      <c r="E199" s="11">
        <v>0</v>
      </c>
      <c r="F199" s="11">
        <v>0</v>
      </c>
      <c r="G199" s="11">
        <f t="shared" si="53"/>
        <v>0</v>
      </c>
      <c r="H199" s="11">
        <v>0</v>
      </c>
      <c r="I199" s="11">
        <v>0</v>
      </c>
      <c r="J199" s="11">
        <f t="shared" si="46"/>
        <v>0</v>
      </c>
    </row>
    <row r="200" spans="1:10" ht="12.75" customHeight="1" x14ac:dyDescent="0.3">
      <c r="A200" s="35"/>
      <c r="B200" s="12"/>
      <c r="C200" s="54" t="s">
        <v>129</v>
      </c>
      <c r="D200" s="80"/>
      <c r="E200" s="13">
        <f>SUM(E201)</f>
        <v>0</v>
      </c>
      <c r="F200" s="13">
        <f>SUM(F201)</f>
        <v>0</v>
      </c>
      <c r="G200" s="13">
        <f t="shared" si="35"/>
        <v>0</v>
      </c>
      <c r="H200" s="13">
        <f t="shared" ref="H200:I200" si="54">SUM(H201)</f>
        <v>0</v>
      </c>
      <c r="I200" s="13">
        <f t="shared" si="54"/>
        <v>0</v>
      </c>
      <c r="J200" s="13">
        <f t="shared" si="46"/>
        <v>0</v>
      </c>
    </row>
    <row r="201" spans="1:10" ht="24" x14ac:dyDescent="0.3">
      <c r="A201" s="35"/>
      <c r="B201" s="12"/>
      <c r="C201" s="12"/>
      <c r="D201" s="10" t="s">
        <v>268</v>
      </c>
      <c r="E201" s="11">
        <v>0</v>
      </c>
      <c r="F201" s="11">
        <v>0</v>
      </c>
      <c r="G201" s="11">
        <f t="shared" si="35"/>
        <v>0</v>
      </c>
      <c r="H201" s="11">
        <v>0</v>
      </c>
      <c r="I201" s="11">
        <v>0</v>
      </c>
      <c r="J201" s="11">
        <f t="shared" si="46"/>
        <v>0</v>
      </c>
    </row>
    <row r="202" spans="1:10" ht="12.75" customHeight="1" x14ac:dyDescent="0.3">
      <c r="A202" s="35"/>
      <c r="B202" s="12"/>
      <c r="C202" s="54" t="s">
        <v>130</v>
      </c>
      <c r="D202" s="80"/>
      <c r="E202" s="13">
        <v>0</v>
      </c>
      <c r="F202" s="13">
        <v>0</v>
      </c>
      <c r="G202" s="13">
        <f t="shared" si="35"/>
        <v>0</v>
      </c>
      <c r="H202" s="13">
        <v>0</v>
      </c>
      <c r="I202" s="13">
        <v>0</v>
      </c>
      <c r="J202" s="13">
        <f t="shared" si="46"/>
        <v>0</v>
      </c>
    </row>
    <row r="203" spans="1:10" ht="12.75" customHeight="1" x14ac:dyDescent="0.3">
      <c r="A203" s="35"/>
      <c r="B203" s="12"/>
      <c r="C203" s="54" t="s">
        <v>131</v>
      </c>
      <c r="D203" s="80"/>
      <c r="E203" s="13">
        <f t="shared" ref="E203:J203" si="55">SUM(E204:E205)</f>
        <v>0</v>
      </c>
      <c r="F203" s="13">
        <f t="shared" si="55"/>
        <v>0</v>
      </c>
      <c r="G203" s="13">
        <f t="shared" si="55"/>
        <v>0</v>
      </c>
      <c r="H203" s="13">
        <f t="shared" si="55"/>
        <v>0</v>
      </c>
      <c r="I203" s="13">
        <f t="shared" si="55"/>
        <v>0</v>
      </c>
      <c r="J203" s="13">
        <f t="shared" si="55"/>
        <v>0</v>
      </c>
    </row>
    <row r="204" spans="1:10" ht="12.75" customHeight="1" x14ac:dyDescent="0.3">
      <c r="A204" s="35"/>
      <c r="B204" s="12"/>
      <c r="C204" s="12"/>
      <c r="D204" s="10" t="s">
        <v>269</v>
      </c>
      <c r="E204" s="11">
        <v>0</v>
      </c>
      <c r="F204" s="11">
        <v>0</v>
      </c>
      <c r="G204" s="11">
        <f t="shared" ref="G204:G205" si="56">E204+F204</f>
        <v>0</v>
      </c>
      <c r="H204" s="11">
        <v>0</v>
      </c>
      <c r="I204" s="11">
        <v>0</v>
      </c>
      <c r="J204" s="11">
        <f t="shared" ref="J204:J267" si="57">G204-H204</f>
        <v>0</v>
      </c>
    </row>
    <row r="205" spans="1:10" x14ac:dyDescent="0.3">
      <c r="A205" s="35"/>
      <c r="B205" s="12"/>
      <c r="C205" s="12"/>
      <c r="D205" s="10" t="s">
        <v>383</v>
      </c>
      <c r="E205" s="11">
        <v>0</v>
      </c>
      <c r="F205" s="11">
        <v>0</v>
      </c>
      <c r="G205" s="11">
        <f t="shared" si="56"/>
        <v>0</v>
      </c>
      <c r="H205" s="11">
        <v>0</v>
      </c>
      <c r="I205" s="11">
        <v>0</v>
      </c>
      <c r="J205" s="11">
        <f t="shared" si="57"/>
        <v>0</v>
      </c>
    </row>
    <row r="206" spans="1:10" ht="12.75" customHeight="1" x14ac:dyDescent="0.3">
      <c r="A206" s="35"/>
      <c r="B206" s="46" t="s">
        <v>23</v>
      </c>
      <c r="C206" s="46"/>
      <c r="D206" s="47"/>
      <c r="E206" s="13">
        <f>+E207+E210+E211+E214</f>
        <v>0</v>
      </c>
      <c r="F206" s="13">
        <f>+F207+F210+F211+F214</f>
        <v>0</v>
      </c>
      <c r="G206" s="13">
        <f t="shared" si="35"/>
        <v>0</v>
      </c>
      <c r="H206" s="13">
        <f t="shared" ref="H206:I206" si="58">+H207+H210+H211+H214</f>
        <v>0</v>
      </c>
      <c r="I206" s="13">
        <f t="shared" si="58"/>
        <v>0</v>
      </c>
      <c r="J206" s="13">
        <f t="shared" si="57"/>
        <v>0</v>
      </c>
    </row>
    <row r="207" spans="1:10" ht="12.75" customHeight="1" x14ac:dyDescent="0.3">
      <c r="A207" s="35"/>
      <c r="B207" s="12"/>
      <c r="C207" s="54" t="s">
        <v>132</v>
      </c>
      <c r="D207" s="27"/>
      <c r="E207" s="13">
        <f>+E208+E209</f>
        <v>0</v>
      </c>
      <c r="F207" s="13">
        <f t="shared" ref="F207:J207" si="59">+F208+F209</f>
        <v>0</v>
      </c>
      <c r="G207" s="13">
        <f t="shared" si="59"/>
        <v>0</v>
      </c>
      <c r="H207" s="13">
        <f t="shared" si="59"/>
        <v>0</v>
      </c>
      <c r="I207" s="13">
        <f t="shared" si="59"/>
        <v>0</v>
      </c>
      <c r="J207" s="13">
        <f t="shared" si="59"/>
        <v>0</v>
      </c>
    </row>
    <row r="208" spans="1:10" ht="12.75" customHeight="1" x14ac:dyDescent="0.3">
      <c r="A208" s="35"/>
      <c r="B208" s="12"/>
      <c r="C208" s="12"/>
      <c r="D208" s="16" t="s">
        <v>234</v>
      </c>
      <c r="E208" s="11">
        <v>0</v>
      </c>
      <c r="F208" s="11">
        <v>0</v>
      </c>
      <c r="G208" s="11">
        <f t="shared" ref="G208:G209" si="60">E208+F208</f>
        <v>0</v>
      </c>
      <c r="H208" s="11">
        <v>0</v>
      </c>
      <c r="I208" s="11">
        <v>0</v>
      </c>
      <c r="J208" s="11">
        <v>0</v>
      </c>
    </row>
    <row r="209" spans="1:10" ht="12.75" customHeight="1" x14ac:dyDescent="0.3">
      <c r="A209" s="35"/>
      <c r="B209" s="12"/>
      <c r="C209" s="12"/>
      <c r="D209" s="16" t="s">
        <v>272</v>
      </c>
      <c r="E209" s="11">
        <v>0</v>
      </c>
      <c r="F209" s="11">
        <v>0</v>
      </c>
      <c r="G209" s="11">
        <f t="shared" si="60"/>
        <v>0</v>
      </c>
      <c r="H209" s="11">
        <v>0</v>
      </c>
      <c r="I209" s="11">
        <v>0</v>
      </c>
      <c r="J209" s="11">
        <v>0</v>
      </c>
    </row>
    <row r="210" spans="1:10" ht="12.75" customHeight="1" x14ac:dyDescent="0.3">
      <c r="A210" s="35"/>
      <c r="B210" s="12"/>
      <c r="C210" s="54" t="s">
        <v>133</v>
      </c>
      <c r="D210" s="27"/>
      <c r="E210" s="13">
        <v>0</v>
      </c>
      <c r="F210" s="13">
        <v>0</v>
      </c>
      <c r="G210" s="13">
        <f t="shared" si="35"/>
        <v>0</v>
      </c>
      <c r="H210" s="13">
        <v>0</v>
      </c>
      <c r="I210" s="13">
        <v>0</v>
      </c>
      <c r="J210" s="13">
        <f t="shared" si="57"/>
        <v>0</v>
      </c>
    </row>
    <row r="211" spans="1:10" ht="12.75" customHeight="1" x14ac:dyDescent="0.3">
      <c r="A211" s="35"/>
      <c r="B211" s="12"/>
      <c r="C211" s="54" t="s">
        <v>134</v>
      </c>
      <c r="D211" s="27"/>
      <c r="E211" s="13">
        <f>SUM(E212)</f>
        <v>0</v>
      </c>
      <c r="F211" s="13">
        <f>SUM(F212)</f>
        <v>0</v>
      </c>
      <c r="G211" s="13">
        <f t="shared" si="35"/>
        <v>0</v>
      </c>
      <c r="H211" s="13">
        <f>SUM(H212)</f>
        <v>0</v>
      </c>
      <c r="I211" s="13">
        <f>SUM(I212)</f>
        <v>0</v>
      </c>
      <c r="J211" s="13">
        <f t="shared" si="57"/>
        <v>0</v>
      </c>
    </row>
    <row r="212" spans="1:10" ht="12.75" customHeight="1" x14ac:dyDescent="0.3">
      <c r="A212" s="35"/>
      <c r="B212" s="12"/>
      <c r="C212" s="12"/>
      <c r="D212" s="16" t="s">
        <v>315</v>
      </c>
      <c r="E212" s="11">
        <v>0</v>
      </c>
      <c r="F212" s="11">
        <v>0</v>
      </c>
      <c r="G212" s="11">
        <f t="shared" si="35"/>
        <v>0</v>
      </c>
      <c r="H212" s="11">
        <v>0</v>
      </c>
      <c r="I212" s="11">
        <v>0</v>
      </c>
      <c r="J212" s="11">
        <f t="shared" si="57"/>
        <v>0</v>
      </c>
    </row>
    <row r="213" spans="1:10" s="17" customFormat="1" ht="12.75" customHeight="1" x14ac:dyDescent="0.3">
      <c r="A213" s="36"/>
      <c r="B213" s="79"/>
      <c r="C213" s="54" t="s">
        <v>135</v>
      </c>
      <c r="D213" s="27"/>
      <c r="E213" s="13">
        <v>0</v>
      </c>
      <c r="F213" s="13">
        <v>0</v>
      </c>
      <c r="G213" s="13">
        <f t="shared" si="35"/>
        <v>0</v>
      </c>
      <c r="H213" s="13">
        <v>0</v>
      </c>
      <c r="I213" s="13">
        <v>0</v>
      </c>
      <c r="J213" s="13">
        <f t="shared" si="57"/>
        <v>0</v>
      </c>
    </row>
    <row r="214" spans="1:10" ht="12.75" customHeight="1" x14ac:dyDescent="0.3">
      <c r="A214" s="35"/>
      <c r="B214" s="12"/>
      <c r="C214" s="54" t="s">
        <v>136</v>
      </c>
      <c r="D214" s="27"/>
      <c r="E214" s="13">
        <f>SUM(E215)</f>
        <v>0</v>
      </c>
      <c r="F214" s="13">
        <f>SUM(F215)</f>
        <v>0</v>
      </c>
      <c r="G214" s="13">
        <f t="shared" si="35"/>
        <v>0</v>
      </c>
      <c r="H214" s="13">
        <f>SUM(H215)</f>
        <v>0</v>
      </c>
      <c r="I214" s="13">
        <f>SUM(I215)</f>
        <v>0</v>
      </c>
      <c r="J214" s="13">
        <f t="shared" si="57"/>
        <v>0</v>
      </c>
    </row>
    <row r="215" spans="1:10" ht="12.75" customHeight="1" x14ac:dyDescent="0.3">
      <c r="A215" s="35"/>
      <c r="B215" s="12"/>
      <c r="C215" s="12"/>
      <c r="D215" s="16" t="s">
        <v>136</v>
      </c>
      <c r="E215" s="11">
        <v>0</v>
      </c>
      <c r="F215" s="11">
        <v>0</v>
      </c>
      <c r="G215" s="11">
        <f t="shared" si="35"/>
        <v>0</v>
      </c>
      <c r="H215" s="11">
        <v>0</v>
      </c>
      <c r="I215" s="11">
        <v>0</v>
      </c>
      <c r="J215" s="11">
        <f t="shared" si="57"/>
        <v>0</v>
      </c>
    </row>
    <row r="216" spans="1:10" ht="24" customHeight="1" x14ac:dyDescent="0.3">
      <c r="A216" s="35"/>
      <c r="B216" s="49" t="s">
        <v>24</v>
      </c>
      <c r="C216" s="49"/>
      <c r="D216" s="50"/>
      <c r="E216" s="13">
        <f>+E217+E219+E221+E223+E225+E227+E231+E232</f>
        <v>0</v>
      </c>
      <c r="F216" s="13">
        <f>+F217+F219+F221+F223+F225+F227+F231+F232</f>
        <v>0</v>
      </c>
      <c r="G216" s="13">
        <f t="shared" si="35"/>
        <v>0</v>
      </c>
      <c r="H216" s="13">
        <f>+H217+H219+H221+H223+H225+H227+H231+H232</f>
        <v>0</v>
      </c>
      <c r="I216" s="13">
        <f>+I217+I219+I221+I223+I225+I227+I231+I232</f>
        <v>0</v>
      </c>
      <c r="J216" s="13">
        <f t="shared" si="57"/>
        <v>0</v>
      </c>
    </row>
    <row r="217" spans="1:10" s="17" customFormat="1" ht="12.75" customHeight="1" x14ac:dyDescent="0.3">
      <c r="A217" s="36"/>
      <c r="B217" s="59"/>
      <c r="C217" s="55" t="s">
        <v>137</v>
      </c>
      <c r="D217" s="28"/>
      <c r="E217" s="13">
        <f>+E218</f>
        <v>0</v>
      </c>
      <c r="F217" s="13">
        <f>+F218</f>
        <v>0</v>
      </c>
      <c r="G217" s="13">
        <f t="shared" si="35"/>
        <v>0</v>
      </c>
      <c r="H217" s="13">
        <f>+H218</f>
        <v>0</v>
      </c>
      <c r="I217" s="13">
        <f>+I218</f>
        <v>0</v>
      </c>
      <c r="J217" s="13">
        <f t="shared" si="57"/>
        <v>0</v>
      </c>
    </row>
    <row r="218" spans="1:10" ht="12.75" customHeight="1" x14ac:dyDescent="0.3">
      <c r="A218" s="35"/>
      <c r="B218" s="18"/>
      <c r="C218" s="60"/>
      <c r="D218" s="3" t="s">
        <v>316</v>
      </c>
      <c r="E218" s="11">
        <v>0</v>
      </c>
      <c r="F218" s="11">
        <v>0</v>
      </c>
      <c r="G218" s="11">
        <f t="shared" si="35"/>
        <v>0</v>
      </c>
      <c r="H218" s="11">
        <v>0</v>
      </c>
      <c r="I218" s="11">
        <v>0</v>
      </c>
      <c r="J218" s="11">
        <f t="shared" si="57"/>
        <v>0</v>
      </c>
    </row>
    <row r="219" spans="1:10" ht="12.75" customHeight="1" x14ac:dyDescent="0.3">
      <c r="A219" s="35"/>
      <c r="B219" s="18"/>
      <c r="C219" s="55" t="s">
        <v>138</v>
      </c>
      <c r="D219" s="28"/>
      <c r="E219" s="13">
        <f>+E220</f>
        <v>0</v>
      </c>
      <c r="F219" s="13">
        <f>+F220</f>
        <v>0</v>
      </c>
      <c r="G219" s="13">
        <f t="shared" si="35"/>
        <v>0</v>
      </c>
      <c r="H219" s="13">
        <f>+H220</f>
        <v>0</v>
      </c>
      <c r="I219" s="13">
        <f>+I220</f>
        <v>0</v>
      </c>
      <c r="J219" s="13">
        <f t="shared" si="57"/>
        <v>0</v>
      </c>
    </row>
    <row r="220" spans="1:10" x14ac:dyDescent="0.3">
      <c r="A220" s="35"/>
      <c r="B220" s="18"/>
      <c r="C220" s="18"/>
      <c r="D220" s="3" t="s">
        <v>317</v>
      </c>
      <c r="E220" s="11">
        <v>0</v>
      </c>
      <c r="F220" s="11">
        <v>0</v>
      </c>
      <c r="G220" s="11">
        <f t="shared" si="35"/>
        <v>0</v>
      </c>
      <c r="H220" s="11">
        <v>0</v>
      </c>
      <c r="I220" s="11">
        <v>0</v>
      </c>
      <c r="J220" s="11">
        <f t="shared" si="57"/>
        <v>0</v>
      </c>
    </row>
    <row r="221" spans="1:10" ht="12.75" customHeight="1" x14ac:dyDescent="0.3">
      <c r="A221" s="35"/>
      <c r="B221" s="18"/>
      <c r="C221" s="55" t="s">
        <v>139</v>
      </c>
      <c r="D221" s="28"/>
      <c r="E221" s="13">
        <f>SUM(E222)</f>
        <v>0</v>
      </c>
      <c r="F221" s="13">
        <f>SUM(F222)</f>
        <v>0</v>
      </c>
      <c r="G221" s="13">
        <f t="shared" si="35"/>
        <v>0</v>
      </c>
      <c r="H221" s="13">
        <f t="shared" ref="H221:I221" si="61">SUM(H222)</f>
        <v>0</v>
      </c>
      <c r="I221" s="13">
        <f t="shared" si="61"/>
        <v>0</v>
      </c>
      <c r="J221" s="13">
        <f>G221-H221</f>
        <v>0</v>
      </c>
    </row>
    <row r="222" spans="1:10" ht="12.75" customHeight="1" x14ac:dyDescent="0.3">
      <c r="A222" s="35"/>
      <c r="B222" s="18"/>
      <c r="C222" s="18"/>
      <c r="D222" s="3" t="s">
        <v>275</v>
      </c>
      <c r="E222" s="11">
        <v>0</v>
      </c>
      <c r="F222" s="11">
        <v>0</v>
      </c>
      <c r="G222" s="11">
        <f t="shared" si="35"/>
        <v>0</v>
      </c>
      <c r="H222" s="11">
        <v>0</v>
      </c>
      <c r="I222" s="11">
        <v>0</v>
      </c>
      <c r="J222" s="11">
        <f t="shared" si="57"/>
        <v>0</v>
      </c>
    </row>
    <row r="223" spans="1:10" ht="12.75" customHeight="1" x14ac:dyDescent="0.3">
      <c r="A223" s="35"/>
      <c r="B223" s="18"/>
      <c r="C223" s="55" t="s">
        <v>140</v>
      </c>
      <c r="D223" s="28"/>
      <c r="E223" s="13">
        <f>+E224</f>
        <v>0</v>
      </c>
      <c r="F223" s="13">
        <f>+F224</f>
        <v>0</v>
      </c>
      <c r="G223" s="13">
        <f t="shared" si="35"/>
        <v>0</v>
      </c>
      <c r="H223" s="13">
        <f t="shared" ref="H223:I223" si="62">+H224</f>
        <v>0</v>
      </c>
      <c r="I223" s="13">
        <f t="shared" si="62"/>
        <v>0</v>
      </c>
      <c r="J223" s="13">
        <f t="shared" si="57"/>
        <v>0</v>
      </c>
    </row>
    <row r="224" spans="1:10" ht="12.75" customHeight="1" x14ac:dyDescent="0.3">
      <c r="A224" s="35"/>
      <c r="B224" s="18"/>
      <c r="C224" s="18"/>
      <c r="D224" s="3" t="s">
        <v>140</v>
      </c>
      <c r="E224" s="11">
        <v>0</v>
      </c>
      <c r="F224" s="11">
        <v>0</v>
      </c>
      <c r="G224" s="11">
        <f t="shared" si="35"/>
        <v>0</v>
      </c>
      <c r="H224" s="11">
        <v>0</v>
      </c>
      <c r="I224" s="11">
        <v>0</v>
      </c>
      <c r="J224" s="11">
        <f t="shared" si="57"/>
        <v>0</v>
      </c>
    </row>
    <row r="225" spans="1:10" ht="12.75" customHeight="1" x14ac:dyDescent="0.3">
      <c r="A225" s="35"/>
      <c r="B225" s="18"/>
      <c r="C225" s="55" t="s">
        <v>141</v>
      </c>
      <c r="D225" s="28"/>
      <c r="E225" s="13">
        <f>SUM(E226)</f>
        <v>0</v>
      </c>
      <c r="F225" s="13">
        <f>SUM(F226)</f>
        <v>0</v>
      </c>
      <c r="G225" s="13">
        <f t="shared" ref="G225:G288" si="63">E225+F225</f>
        <v>0</v>
      </c>
      <c r="H225" s="13">
        <f t="shared" ref="H225:I225" si="64">SUM(H226)</f>
        <v>0</v>
      </c>
      <c r="I225" s="13">
        <f t="shared" si="64"/>
        <v>0</v>
      </c>
      <c r="J225" s="13">
        <f t="shared" si="57"/>
        <v>0</v>
      </c>
    </row>
    <row r="226" spans="1:10" ht="12.75" customHeight="1" x14ac:dyDescent="0.3">
      <c r="A226" s="35"/>
      <c r="B226" s="18"/>
      <c r="C226" s="18"/>
      <c r="D226" s="25" t="s">
        <v>141</v>
      </c>
      <c r="E226" s="11">
        <v>0</v>
      </c>
      <c r="F226" s="11">
        <v>0</v>
      </c>
      <c r="G226" s="11">
        <f t="shared" si="63"/>
        <v>0</v>
      </c>
      <c r="H226" s="11">
        <v>0</v>
      </c>
      <c r="I226" s="11">
        <v>0</v>
      </c>
      <c r="J226" s="11">
        <f t="shared" si="57"/>
        <v>0</v>
      </c>
    </row>
    <row r="227" spans="1:10" ht="12.75" customHeight="1" x14ac:dyDescent="0.3">
      <c r="A227" s="35"/>
      <c r="B227" s="18"/>
      <c r="C227" s="55" t="s">
        <v>328</v>
      </c>
      <c r="D227" s="28"/>
      <c r="E227" s="13">
        <f>+E228+E229+E230</f>
        <v>0</v>
      </c>
      <c r="F227" s="13">
        <f>+F228+F229+F230</f>
        <v>0</v>
      </c>
      <c r="G227" s="13">
        <f t="shared" si="63"/>
        <v>0</v>
      </c>
      <c r="H227" s="13">
        <f>+H228+H229+H230</f>
        <v>0</v>
      </c>
      <c r="I227" s="13">
        <f>+I228+I229+I230</f>
        <v>0</v>
      </c>
      <c r="J227" s="13">
        <f t="shared" si="57"/>
        <v>0</v>
      </c>
    </row>
    <row r="228" spans="1:10" ht="24.75" customHeight="1" x14ac:dyDescent="0.3">
      <c r="A228" s="35"/>
      <c r="B228" s="18"/>
      <c r="C228" s="18"/>
      <c r="D228" s="3" t="s">
        <v>318</v>
      </c>
      <c r="E228" s="11">
        <v>0</v>
      </c>
      <c r="F228" s="11">
        <v>0</v>
      </c>
      <c r="G228" s="11">
        <f t="shared" si="63"/>
        <v>0</v>
      </c>
      <c r="H228" s="11">
        <v>0</v>
      </c>
      <c r="I228" s="11">
        <v>0</v>
      </c>
      <c r="J228" s="11">
        <f t="shared" si="57"/>
        <v>0</v>
      </c>
    </row>
    <row r="229" spans="1:10" ht="12.75" customHeight="1" x14ac:dyDescent="0.3">
      <c r="A229" s="35"/>
      <c r="B229" s="18"/>
      <c r="C229" s="18"/>
      <c r="D229" s="3" t="s">
        <v>319</v>
      </c>
      <c r="E229" s="11">
        <v>0</v>
      </c>
      <c r="F229" s="11">
        <v>0</v>
      </c>
      <c r="G229" s="11">
        <f t="shared" si="63"/>
        <v>0</v>
      </c>
      <c r="H229" s="11">
        <v>0</v>
      </c>
      <c r="I229" s="11">
        <v>0</v>
      </c>
      <c r="J229" s="11">
        <f t="shared" si="57"/>
        <v>0</v>
      </c>
    </row>
    <row r="230" spans="1:10" ht="12.75" customHeight="1" x14ac:dyDescent="0.3">
      <c r="A230" s="35"/>
      <c r="B230" s="18"/>
      <c r="C230" s="18"/>
      <c r="D230" s="3" t="s">
        <v>184</v>
      </c>
      <c r="E230" s="11"/>
      <c r="F230" s="11"/>
      <c r="G230" s="11">
        <f t="shared" si="63"/>
        <v>0</v>
      </c>
      <c r="H230" s="11"/>
      <c r="I230" s="11"/>
      <c r="J230" s="11">
        <f t="shared" si="57"/>
        <v>0</v>
      </c>
    </row>
    <row r="231" spans="1:10" ht="12.75" customHeight="1" x14ac:dyDescent="0.3">
      <c r="A231" s="35"/>
      <c r="B231" s="18"/>
      <c r="C231" s="55" t="s">
        <v>142</v>
      </c>
      <c r="D231" s="28"/>
      <c r="E231" s="13">
        <v>0</v>
      </c>
      <c r="F231" s="13">
        <v>0</v>
      </c>
      <c r="G231" s="13">
        <f t="shared" si="63"/>
        <v>0</v>
      </c>
      <c r="H231" s="13">
        <v>0</v>
      </c>
      <c r="I231" s="13">
        <v>0</v>
      </c>
      <c r="J231" s="13">
        <f t="shared" si="57"/>
        <v>0</v>
      </c>
    </row>
    <row r="232" spans="1:10" ht="12.75" customHeight="1" x14ac:dyDescent="0.3">
      <c r="A232" s="35"/>
      <c r="B232" s="18"/>
      <c r="C232" s="55" t="s">
        <v>143</v>
      </c>
      <c r="D232" s="28"/>
      <c r="E232" s="13">
        <f>+E233</f>
        <v>0</v>
      </c>
      <c r="F232" s="13">
        <f>+F233</f>
        <v>0</v>
      </c>
      <c r="G232" s="13">
        <f t="shared" si="63"/>
        <v>0</v>
      </c>
      <c r="H232" s="13">
        <f>+H233</f>
        <v>0</v>
      </c>
      <c r="I232" s="13">
        <f>+I233</f>
        <v>0</v>
      </c>
      <c r="J232" s="13">
        <f t="shared" si="57"/>
        <v>0</v>
      </c>
    </row>
    <row r="233" spans="1:10" ht="12.75" customHeight="1" x14ac:dyDescent="0.3">
      <c r="A233" s="35"/>
      <c r="B233" s="18"/>
      <c r="C233" s="60"/>
      <c r="D233" s="3" t="s">
        <v>320</v>
      </c>
      <c r="E233" s="11">
        <v>0</v>
      </c>
      <c r="F233" s="11">
        <v>0</v>
      </c>
      <c r="G233" s="11">
        <f t="shared" si="63"/>
        <v>0</v>
      </c>
      <c r="H233" s="11">
        <v>0</v>
      </c>
      <c r="I233" s="11">
        <v>0</v>
      </c>
      <c r="J233" s="11">
        <f t="shared" si="57"/>
        <v>0</v>
      </c>
    </row>
    <row r="234" spans="1:10" ht="12.75" customHeight="1" x14ac:dyDescent="0.3">
      <c r="A234" s="35"/>
      <c r="B234" s="46" t="s">
        <v>144</v>
      </c>
      <c r="C234" s="46"/>
      <c r="D234" s="47"/>
      <c r="E234" s="13">
        <f>+E235+E239+E240+E241</f>
        <v>0</v>
      </c>
      <c r="F234" s="13">
        <f>+F235+F239+F240+F241</f>
        <v>0</v>
      </c>
      <c r="G234" s="13">
        <f t="shared" si="63"/>
        <v>0</v>
      </c>
      <c r="H234" s="13">
        <f t="shared" ref="H234:I234" si="65">+H235+H239+H240+H241</f>
        <v>0</v>
      </c>
      <c r="I234" s="13">
        <f t="shared" si="65"/>
        <v>0</v>
      </c>
      <c r="J234" s="13">
        <f t="shared" si="57"/>
        <v>0</v>
      </c>
    </row>
    <row r="235" spans="1:10" ht="12.75" customHeight="1" x14ac:dyDescent="0.3">
      <c r="A235" s="35"/>
      <c r="B235" s="12"/>
      <c r="C235" s="54" t="s">
        <v>145</v>
      </c>
      <c r="D235" s="80"/>
      <c r="E235" s="13">
        <f>SUM(E236:E238)</f>
        <v>0</v>
      </c>
      <c r="F235" s="13">
        <f>SUM(F236:F238)</f>
        <v>0</v>
      </c>
      <c r="G235" s="13">
        <f>E235+F235</f>
        <v>0</v>
      </c>
      <c r="H235" s="13">
        <f>SUM(H236:H238)</f>
        <v>0</v>
      </c>
      <c r="I235" s="13">
        <f>SUM(I236:I238)</f>
        <v>0</v>
      </c>
      <c r="J235" s="13">
        <f t="shared" si="57"/>
        <v>0</v>
      </c>
    </row>
    <row r="236" spans="1:10" ht="12.75" customHeight="1" x14ac:dyDescent="0.3">
      <c r="A236" s="35"/>
      <c r="B236" s="12"/>
      <c r="C236" s="12"/>
      <c r="D236" s="10" t="s">
        <v>385</v>
      </c>
      <c r="E236" s="11">
        <v>0</v>
      </c>
      <c r="F236" s="11">
        <v>0</v>
      </c>
      <c r="G236" s="11">
        <f t="shared" si="63"/>
        <v>0</v>
      </c>
      <c r="H236" s="11">
        <v>0</v>
      </c>
      <c r="I236" s="11">
        <v>0</v>
      </c>
      <c r="J236" s="11">
        <f t="shared" si="57"/>
        <v>0</v>
      </c>
    </row>
    <row r="237" spans="1:10" ht="12.75" customHeight="1" x14ac:dyDescent="0.3">
      <c r="A237" s="35"/>
      <c r="B237" s="12"/>
      <c r="C237" s="12"/>
      <c r="D237" s="10" t="s">
        <v>322</v>
      </c>
      <c r="E237" s="11">
        <v>0</v>
      </c>
      <c r="F237" s="11">
        <v>0</v>
      </c>
      <c r="G237" s="11">
        <f t="shared" si="63"/>
        <v>0</v>
      </c>
      <c r="H237" s="11">
        <v>0</v>
      </c>
      <c r="I237" s="11">
        <v>0</v>
      </c>
      <c r="J237" s="11">
        <f t="shared" si="57"/>
        <v>0</v>
      </c>
    </row>
    <row r="238" spans="1:10" ht="12.75" customHeight="1" x14ac:dyDescent="0.3">
      <c r="A238" s="35"/>
      <c r="B238" s="12"/>
      <c r="C238" s="12"/>
      <c r="D238" s="10" t="s">
        <v>321</v>
      </c>
      <c r="E238" s="11">
        <v>0</v>
      </c>
      <c r="F238" s="11">
        <v>0</v>
      </c>
      <c r="G238" s="11">
        <f t="shared" si="63"/>
        <v>0</v>
      </c>
      <c r="H238" s="11">
        <v>0</v>
      </c>
      <c r="I238" s="11">
        <v>0</v>
      </c>
      <c r="J238" s="11">
        <f t="shared" si="57"/>
        <v>0</v>
      </c>
    </row>
    <row r="239" spans="1:10" ht="12.75" customHeight="1" x14ac:dyDescent="0.3">
      <c r="A239" s="35"/>
      <c r="B239" s="12"/>
      <c r="C239" s="54" t="s">
        <v>146</v>
      </c>
      <c r="D239" s="80"/>
      <c r="E239" s="13">
        <v>0</v>
      </c>
      <c r="F239" s="13">
        <v>0</v>
      </c>
      <c r="G239" s="13">
        <f t="shared" si="63"/>
        <v>0</v>
      </c>
      <c r="H239" s="13">
        <v>0</v>
      </c>
      <c r="I239" s="13">
        <v>0</v>
      </c>
      <c r="J239" s="13">
        <f t="shared" si="57"/>
        <v>0</v>
      </c>
    </row>
    <row r="240" spans="1:10" x14ac:dyDescent="0.3">
      <c r="A240" s="35"/>
      <c r="B240" s="12"/>
      <c r="C240" s="54" t="s">
        <v>147</v>
      </c>
      <c r="D240" s="80"/>
      <c r="E240" s="13">
        <v>0</v>
      </c>
      <c r="F240" s="13">
        <v>0</v>
      </c>
      <c r="G240" s="13">
        <f t="shared" si="63"/>
        <v>0</v>
      </c>
      <c r="H240" s="13">
        <v>0</v>
      </c>
      <c r="I240" s="13">
        <v>0</v>
      </c>
      <c r="J240" s="13">
        <f t="shared" si="57"/>
        <v>0</v>
      </c>
    </row>
    <row r="241" spans="1:10" ht="12.75" customHeight="1" x14ac:dyDescent="0.3">
      <c r="A241" s="35"/>
      <c r="B241" s="12"/>
      <c r="C241" s="54" t="s">
        <v>148</v>
      </c>
      <c r="D241" s="80"/>
      <c r="E241" s="13">
        <f>E242</f>
        <v>0</v>
      </c>
      <c r="F241" s="13">
        <f>F242</f>
        <v>0</v>
      </c>
      <c r="G241" s="13">
        <f t="shared" si="63"/>
        <v>0</v>
      </c>
      <c r="H241" s="13">
        <f t="shared" ref="H241:I241" si="66">H242</f>
        <v>0</v>
      </c>
      <c r="I241" s="13">
        <f t="shared" si="66"/>
        <v>0</v>
      </c>
      <c r="J241" s="13">
        <f t="shared" si="57"/>
        <v>0</v>
      </c>
    </row>
    <row r="242" spans="1:10" ht="12.75" customHeight="1" x14ac:dyDescent="0.3">
      <c r="A242" s="35"/>
      <c r="B242" s="12"/>
      <c r="C242" s="12"/>
      <c r="D242" s="10" t="s">
        <v>270</v>
      </c>
      <c r="E242" s="11">
        <v>0</v>
      </c>
      <c r="F242" s="11">
        <v>0</v>
      </c>
      <c r="G242" s="11">
        <f t="shared" si="63"/>
        <v>0</v>
      </c>
      <c r="H242" s="11">
        <v>0</v>
      </c>
      <c r="I242" s="11">
        <v>0</v>
      </c>
      <c r="J242" s="11">
        <f t="shared" si="57"/>
        <v>0</v>
      </c>
    </row>
    <row r="243" spans="1:10" ht="12.75" customHeight="1" x14ac:dyDescent="0.3">
      <c r="A243" s="35"/>
      <c r="B243" s="46" t="s">
        <v>25</v>
      </c>
      <c r="C243" s="46"/>
      <c r="D243" s="47"/>
      <c r="E243" s="13">
        <f>+E244+E245+E247+E248+E250</f>
        <v>0</v>
      </c>
      <c r="F243" s="13">
        <f>+F244+F245+F247+F248+F250</f>
        <v>0</v>
      </c>
      <c r="G243" s="13">
        <f t="shared" si="63"/>
        <v>0</v>
      </c>
      <c r="H243" s="13">
        <f t="shared" ref="H243:I243" si="67">+H244+H245+H247+H248+H250</f>
        <v>0</v>
      </c>
      <c r="I243" s="13">
        <f t="shared" si="67"/>
        <v>0</v>
      </c>
      <c r="J243" s="13">
        <f t="shared" si="57"/>
        <v>0</v>
      </c>
    </row>
    <row r="244" spans="1:10" ht="12.75" customHeight="1" x14ac:dyDescent="0.3">
      <c r="A244" s="35"/>
      <c r="B244" s="12"/>
      <c r="C244" s="54" t="s">
        <v>149</v>
      </c>
      <c r="D244" s="80"/>
      <c r="E244" s="13">
        <v>0</v>
      </c>
      <c r="F244" s="13">
        <v>0</v>
      </c>
      <c r="G244" s="13">
        <f t="shared" si="63"/>
        <v>0</v>
      </c>
      <c r="H244" s="13">
        <v>0</v>
      </c>
      <c r="I244" s="13">
        <v>0</v>
      </c>
      <c r="J244" s="13">
        <f t="shared" si="57"/>
        <v>0</v>
      </c>
    </row>
    <row r="245" spans="1:10" ht="12.75" customHeight="1" x14ac:dyDescent="0.3">
      <c r="A245" s="35"/>
      <c r="B245" s="12"/>
      <c r="C245" s="54" t="s">
        <v>150</v>
      </c>
      <c r="D245" s="80"/>
      <c r="E245" s="13">
        <f>E246</f>
        <v>0</v>
      </c>
      <c r="F245" s="13">
        <f>F246</f>
        <v>0</v>
      </c>
      <c r="G245" s="13">
        <f t="shared" si="63"/>
        <v>0</v>
      </c>
      <c r="H245" s="13">
        <f t="shared" ref="H245:I245" si="68">H246</f>
        <v>0</v>
      </c>
      <c r="I245" s="13">
        <f t="shared" si="68"/>
        <v>0</v>
      </c>
      <c r="J245" s="13">
        <f t="shared" si="57"/>
        <v>0</v>
      </c>
    </row>
    <row r="246" spans="1:10" ht="12.75" customHeight="1" x14ac:dyDescent="0.3">
      <c r="A246" s="35"/>
      <c r="B246" s="12"/>
      <c r="C246" s="12"/>
      <c r="D246" s="10" t="s">
        <v>277</v>
      </c>
      <c r="E246" s="11">
        <v>0</v>
      </c>
      <c r="F246" s="11">
        <v>0</v>
      </c>
      <c r="G246" s="11">
        <f t="shared" si="63"/>
        <v>0</v>
      </c>
      <c r="H246" s="11">
        <v>0</v>
      </c>
      <c r="I246" s="11">
        <v>0</v>
      </c>
      <c r="J246" s="11">
        <f t="shared" si="57"/>
        <v>0</v>
      </c>
    </row>
    <row r="247" spans="1:10" ht="12.75" customHeight="1" x14ac:dyDescent="0.3">
      <c r="A247" s="35"/>
      <c r="B247" s="12"/>
      <c r="C247" s="54" t="s">
        <v>151</v>
      </c>
      <c r="D247" s="80"/>
      <c r="E247" s="13">
        <v>0</v>
      </c>
      <c r="F247" s="13">
        <v>0</v>
      </c>
      <c r="G247" s="13">
        <f t="shared" si="63"/>
        <v>0</v>
      </c>
      <c r="H247" s="13">
        <v>0</v>
      </c>
      <c r="I247" s="13">
        <v>0</v>
      </c>
      <c r="J247" s="13">
        <f t="shared" si="57"/>
        <v>0</v>
      </c>
    </row>
    <row r="248" spans="1:10" ht="12.75" customHeight="1" x14ac:dyDescent="0.3">
      <c r="A248" s="35"/>
      <c r="B248" s="12"/>
      <c r="C248" s="54" t="s">
        <v>152</v>
      </c>
      <c r="D248" s="80"/>
      <c r="E248" s="13">
        <f>+E249</f>
        <v>0</v>
      </c>
      <c r="F248" s="13">
        <f>+F249</f>
        <v>0</v>
      </c>
      <c r="G248" s="13">
        <f t="shared" si="63"/>
        <v>0</v>
      </c>
      <c r="H248" s="13">
        <f t="shared" ref="H248:I248" si="69">+H249</f>
        <v>0</v>
      </c>
      <c r="I248" s="13">
        <f t="shared" si="69"/>
        <v>0</v>
      </c>
      <c r="J248" s="13">
        <f t="shared" si="57"/>
        <v>0</v>
      </c>
    </row>
    <row r="249" spans="1:10" ht="12.75" customHeight="1" x14ac:dyDescent="0.3">
      <c r="A249" s="35"/>
      <c r="B249" s="12"/>
      <c r="C249" s="12"/>
      <c r="D249" s="10" t="s">
        <v>235</v>
      </c>
      <c r="E249" s="11">
        <v>0</v>
      </c>
      <c r="F249" s="11">
        <v>0</v>
      </c>
      <c r="G249" s="11">
        <f t="shared" si="63"/>
        <v>0</v>
      </c>
      <c r="H249" s="11">
        <v>0</v>
      </c>
      <c r="I249" s="11">
        <v>0</v>
      </c>
      <c r="J249" s="11">
        <f t="shared" si="57"/>
        <v>0</v>
      </c>
    </row>
    <row r="250" spans="1:10" ht="12.75" customHeight="1" x14ac:dyDescent="0.3">
      <c r="A250" s="35"/>
      <c r="B250" s="12"/>
      <c r="C250" s="54" t="s">
        <v>153</v>
      </c>
      <c r="D250" s="80"/>
      <c r="E250" s="13">
        <f>SUM(E251)</f>
        <v>0</v>
      </c>
      <c r="F250" s="13">
        <f>SUM(F251)</f>
        <v>0</v>
      </c>
      <c r="G250" s="13">
        <f t="shared" si="63"/>
        <v>0</v>
      </c>
      <c r="H250" s="13">
        <f>SUM(H251)</f>
        <v>0</v>
      </c>
      <c r="I250" s="13">
        <f>SUM(I251)</f>
        <v>0</v>
      </c>
      <c r="J250" s="13">
        <f t="shared" si="57"/>
        <v>0</v>
      </c>
    </row>
    <row r="251" spans="1:10" ht="12.75" customHeight="1" x14ac:dyDescent="0.3">
      <c r="A251" s="35"/>
      <c r="B251" s="12"/>
      <c r="C251" s="12"/>
      <c r="D251" s="10" t="s">
        <v>295</v>
      </c>
      <c r="E251" s="11">
        <v>0</v>
      </c>
      <c r="F251" s="11">
        <v>0</v>
      </c>
      <c r="G251" s="11">
        <f t="shared" si="63"/>
        <v>0</v>
      </c>
      <c r="H251" s="11">
        <v>0</v>
      </c>
      <c r="I251" s="11">
        <v>0</v>
      </c>
      <c r="J251" s="11">
        <f t="shared" si="57"/>
        <v>0</v>
      </c>
    </row>
    <row r="252" spans="1:10" ht="12.75" customHeight="1" x14ac:dyDescent="0.3">
      <c r="A252" s="35"/>
      <c r="B252" s="46" t="s">
        <v>220</v>
      </c>
      <c r="C252" s="46"/>
      <c r="D252" s="47"/>
      <c r="E252" s="13">
        <f>+E253+E255+E257</f>
        <v>0</v>
      </c>
      <c r="F252" s="13">
        <f>+F253+F255+F257</f>
        <v>0</v>
      </c>
      <c r="G252" s="13">
        <f t="shared" si="63"/>
        <v>0</v>
      </c>
      <c r="H252" s="13">
        <f>+H253+H255+H257</f>
        <v>0</v>
      </c>
      <c r="I252" s="13">
        <f>+I253+I255+I257</f>
        <v>0</v>
      </c>
      <c r="J252" s="13">
        <f t="shared" si="57"/>
        <v>0</v>
      </c>
    </row>
    <row r="253" spans="1:10" ht="12.75" customHeight="1" x14ac:dyDescent="0.3">
      <c r="A253" s="35"/>
      <c r="B253" s="12"/>
      <c r="C253" s="54" t="s">
        <v>323</v>
      </c>
      <c r="D253" s="80"/>
      <c r="E253" s="13">
        <f>+E254</f>
        <v>0</v>
      </c>
      <c r="F253" s="13">
        <f>+F254</f>
        <v>0</v>
      </c>
      <c r="G253" s="13">
        <f t="shared" si="63"/>
        <v>0</v>
      </c>
      <c r="H253" s="13">
        <f>+H254</f>
        <v>0</v>
      </c>
      <c r="I253" s="13">
        <f>+I254</f>
        <v>0</v>
      </c>
      <c r="J253" s="13">
        <f t="shared" si="57"/>
        <v>0</v>
      </c>
    </row>
    <row r="254" spans="1:10" ht="12.75" customHeight="1" x14ac:dyDescent="0.3">
      <c r="A254" s="35"/>
      <c r="B254" s="12"/>
      <c r="C254" s="12"/>
      <c r="D254" s="10" t="s">
        <v>323</v>
      </c>
      <c r="E254" s="11">
        <v>0</v>
      </c>
      <c r="F254" s="11">
        <v>0</v>
      </c>
      <c r="G254" s="11">
        <f t="shared" si="63"/>
        <v>0</v>
      </c>
      <c r="H254" s="11">
        <v>0</v>
      </c>
      <c r="I254" s="11">
        <v>0</v>
      </c>
      <c r="J254" s="11">
        <f t="shared" si="57"/>
        <v>0</v>
      </c>
    </row>
    <row r="255" spans="1:10" ht="12.75" customHeight="1" x14ac:dyDescent="0.3">
      <c r="A255" s="35"/>
      <c r="B255" s="12"/>
      <c r="C255" s="54" t="s">
        <v>304</v>
      </c>
      <c r="D255" s="80"/>
      <c r="E255" s="13">
        <f>+E256</f>
        <v>0</v>
      </c>
      <c r="F255" s="13">
        <f>+F256</f>
        <v>0</v>
      </c>
      <c r="G255" s="13">
        <f t="shared" si="63"/>
        <v>0</v>
      </c>
      <c r="H255" s="13">
        <f>+H256</f>
        <v>0</v>
      </c>
      <c r="I255" s="13">
        <f>+I256</f>
        <v>0</v>
      </c>
      <c r="J255" s="13">
        <f t="shared" si="57"/>
        <v>0</v>
      </c>
    </row>
    <row r="256" spans="1:10" ht="12.75" customHeight="1" x14ac:dyDescent="0.3">
      <c r="A256" s="35"/>
      <c r="B256" s="12"/>
      <c r="C256" s="12"/>
      <c r="D256" s="10" t="s">
        <v>278</v>
      </c>
      <c r="E256" s="11">
        <v>0</v>
      </c>
      <c r="F256" s="11">
        <v>0</v>
      </c>
      <c r="G256" s="11">
        <f t="shared" si="63"/>
        <v>0</v>
      </c>
      <c r="H256" s="11">
        <v>0</v>
      </c>
      <c r="I256" s="11">
        <v>0</v>
      </c>
      <c r="J256" s="11">
        <f t="shared" si="57"/>
        <v>0</v>
      </c>
    </row>
    <row r="257" spans="1:10" ht="12.75" customHeight="1" x14ac:dyDescent="0.3">
      <c r="A257" s="35"/>
      <c r="B257" s="12"/>
      <c r="C257" s="54" t="s">
        <v>221</v>
      </c>
      <c r="D257" s="80"/>
      <c r="E257" s="13">
        <f>+E258</f>
        <v>0</v>
      </c>
      <c r="F257" s="13">
        <f>+F258</f>
        <v>0</v>
      </c>
      <c r="G257" s="13">
        <f t="shared" si="63"/>
        <v>0</v>
      </c>
      <c r="H257" s="13">
        <f t="shared" ref="H257:I257" si="70">+H258</f>
        <v>0</v>
      </c>
      <c r="I257" s="13">
        <f t="shared" si="70"/>
        <v>0</v>
      </c>
      <c r="J257" s="13">
        <f t="shared" si="57"/>
        <v>0</v>
      </c>
    </row>
    <row r="258" spans="1:10" ht="12.75" customHeight="1" x14ac:dyDescent="0.3">
      <c r="A258" s="35"/>
      <c r="B258" s="12"/>
      <c r="C258" s="12"/>
      <c r="D258" s="10" t="s">
        <v>221</v>
      </c>
      <c r="E258" s="11">
        <v>0</v>
      </c>
      <c r="F258" s="11">
        <v>0</v>
      </c>
      <c r="G258" s="11">
        <f t="shared" si="63"/>
        <v>0</v>
      </c>
      <c r="H258" s="11">
        <v>0</v>
      </c>
      <c r="I258" s="11">
        <v>0</v>
      </c>
      <c r="J258" s="11">
        <f t="shared" si="57"/>
        <v>0</v>
      </c>
    </row>
    <row r="259" spans="1:10" ht="12.75" customHeight="1" x14ac:dyDescent="0.3">
      <c r="A259" s="35"/>
      <c r="B259" s="46" t="s">
        <v>26</v>
      </c>
      <c r="C259" s="46"/>
      <c r="D259" s="47"/>
      <c r="E259" s="13">
        <f>+E260+E261+E267+E268++E273+E274+E278</f>
        <v>0</v>
      </c>
      <c r="F259" s="13">
        <f>+F260+F261+F267+F268++F273+F274+F278</f>
        <v>0</v>
      </c>
      <c r="G259" s="13">
        <f t="shared" si="63"/>
        <v>0</v>
      </c>
      <c r="H259" s="13">
        <f>+H260+H261+H267+H268++H273+H274+H278</f>
        <v>0</v>
      </c>
      <c r="I259" s="13">
        <f>+I260+I261+I267+I268++I273+I274+I278</f>
        <v>0</v>
      </c>
      <c r="J259" s="13">
        <f t="shared" si="57"/>
        <v>0</v>
      </c>
    </row>
    <row r="260" spans="1:10" ht="12.75" customHeight="1" x14ac:dyDescent="0.3">
      <c r="A260" s="35"/>
      <c r="B260" s="12"/>
      <c r="C260" s="54" t="s">
        <v>154</v>
      </c>
      <c r="D260" s="80"/>
      <c r="E260" s="13">
        <v>0</v>
      </c>
      <c r="F260" s="13">
        <v>0</v>
      </c>
      <c r="G260" s="13">
        <f t="shared" si="63"/>
        <v>0</v>
      </c>
      <c r="H260" s="13">
        <v>0</v>
      </c>
      <c r="I260" s="13">
        <v>0</v>
      </c>
      <c r="J260" s="13">
        <f t="shared" si="57"/>
        <v>0</v>
      </c>
    </row>
    <row r="261" spans="1:10" ht="12.75" customHeight="1" x14ac:dyDescent="0.3">
      <c r="A261" s="35"/>
      <c r="B261" s="12"/>
      <c r="C261" s="54" t="s">
        <v>155</v>
      </c>
      <c r="D261" s="80"/>
      <c r="E261" s="13">
        <f>SUM(E262:E266)</f>
        <v>0</v>
      </c>
      <c r="F261" s="13">
        <f>SUM(F262:F266)</f>
        <v>0</v>
      </c>
      <c r="G261" s="13">
        <f t="shared" si="63"/>
        <v>0</v>
      </c>
      <c r="H261" s="13">
        <f>SUM(H262:H266)</f>
        <v>0</v>
      </c>
      <c r="I261" s="13">
        <f>SUM(I262:I266)</f>
        <v>0</v>
      </c>
      <c r="J261" s="13">
        <f t="shared" si="57"/>
        <v>0</v>
      </c>
    </row>
    <row r="262" spans="1:10" ht="12.75" customHeight="1" x14ac:dyDescent="0.3">
      <c r="A262" s="35"/>
      <c r="B262" s="12"/>
      <c r="C262" s="12"/>
      <c r="D262" s="10" t="s">
        <v>236</v>
      </c>
      <c r="E262" s="11">
        <v>0</v>
      </c>
      <c r="F262" s="11">
        <v>0</v>
      </c>
      <c r="G262" s="11">
        <f t="shared" si="63"/>
        <v>0</v>
      </c>
      <c r="H262" s="11">
        <v>0</v>
      </c>
      <c r="I262" s="11">
        <v>0</v>
      </c>
      <c r="J262" s="11">
        <f t="shared" si="57"/>
        <v>0</v>
      </c>
    </row>
    <row r="263" spans="1:10" ht="12.75" customHeight="1" x14ac:dyDescent="0.3">
      <c r="A263" s="35"/>
      <c r="B263" s="12"/>
      <c r="C263" s="12"/>
      <c r="D263" s="10" t="s">
        <v>271</v>
      </c>
      <c r="E263" s="11">
        <v>0</v>
      </c>
      <c r="F263" s="11">
        <v>0</v>
      </c>
      <c r="G263" s="11">
        <f t="shared" si="63"/>
        <v>0</v>
      </c>
      <c r="H263" s="11">
        <v>0</v>
      </c>
      <c r="I263" s="11">
        <v>0</v>
      </c>
      <c r="J263" s="11">
        <f t="shared" si="57"/>
        <v>0</v>
      </c>
    </row>
    <row r="264" spans="1:10" ht="12.75" customHeight="1" x14ac:dyDescent="0.3">
      <c r="A264" s="35"/>
      <c r="B264" s="12"/>
      <c r="C264" s="12"/>
      <c r="D264" s="10" t="s">
        <v>237</v>
      </c>
      <c r="E264" s="11">
        <v>0</v>
      </c>
      <c r="F264" s="11">
        <v>0</v>
      </c>
      <c r="G264" s="11">
        <f t="shared" si="63"/>
        <v>0</v>
      </c>
      <c r="H264" s="11">
        <v>0</v>
      </c>
      <c r="I264" s="11">
        <v>0</v>
      </c>
      <c r="J264" s="11">
        <f t="shared" si="57"/>
        <v>0</v>
      </c>
    </row>
    <row r="265" spans="1:10" ht="12.75" customHeight="1" x14ac:dyDescent="0.3">
      <c r="A265" s="35"/>
      <c r="B265" s="12"/>
      <c r="C265" s="12"/>
      <c r="D265" s="10" t="s">
        <v>293</v>
      </c>
      <c r="E265" s="11">
        <v>0</v>
      </c>
      <c r="F265" s="11">
        <v>0</v>
      </c>
      <c r="G265" s="11">
        <f t="shared" si="63"/>
        <v>0</v>
      </c>
      <c r="H265" s="11">
        <v>0</v>
      </c>
      <c r="I265" s="11">
        <v>0</v>
      </c>
      <c r="J265" s="11">
        <f t="shared" si="57"/>
        <v>0</v>
      </c>
    </row>
    <row r="266" spans="1:10" ht="12.75" customHeight="1" x14ac:dyDescent="0.3">
      <c r="A266" s="35"/>
      <c r="B266" s="12"/>
      <c r="C266" s="12"/>
      <c r="D266" s="10" t="s">
        <v>238</v>
      </c>
      <c r="E266" s="11">
        <v>0</v>
      </c>
      <c r="F266" s="11">
        <v>0</v>
      </c>
      <c r="G266" s="11">
        <f t="shared" si="63"/>
        <v>0</v>
      </c>
      <c r="H266" s="11">
        <v>0</v>
      </c>
      <c r="I266" s="11">
        <v>0</v>
      </c>
      <c r="J266" s="11">
        <f t="shared" si="57"/>
        <v>0</v>
      </c>
    </row>
    <row r="267" spans="1:10" ht="12.75" customHeight="1" x14ac:dyDescent="0.3">
      <c r="A267" s="35"/>
      <c r="B267" s="12"/>
      <c r="C267" s="54" t="s">
        <v>156</v>
      </c>
      <c r="D267" s="80"/>
      <c r="E267" s="13">
        <v>0</v>
      </c>
      <c r="F267" s="13">
        <v>0</v>
      </c>
      <c r="G267" s="13">
        <f t="shared" si="63"/>
        <v>0</v>
      </c>
      <c r="H267" s="13">
        <v>0</v>
      </c>
      <c r="I267" s="13">
        <v>0</v>
      </c>
      <c r="J267" s="13">
        <f t="shared" si="57"/>
        <v>0</v>
      </c>
    </row>
    <row r="268" spans="1:10" ht="12.75" customHeight="1" x14ac:dyDescent="0.3">
      <c r="A268" s="35"/>
      <c r="B268" s="12"/>
      <c r="C268" s="54" t="s">
        <v>157</v>
      </c>
      <c r="D268" s="80"/>
      <c r="E268" s="13">
        <f>SUM(E269:E272)</f>
        <v>0</v>
      </c>
      <c r="F268" s="13">
        <f>SUM(F269:F272)</f>
        <v>0</v>
      </c>
      <c r="G268" s="13">
        <f t="shared" si="63"/>
        <v>0</v>
      </c>
      <c r="H268" s="13">
        <f>SUM(H269:H272)</f>
        <v>0</v>
      </c>
      <c r="I268" s="13">
        <f>SUM(I269:I272)</f>
        <v>0</v>
      </c>
      <c r="J268" s="13">
        <f t="shared" ref="J268:J342" si="71">G268-H268</f>
        <v>0</v>
      </c>
    </row>
    <row r="269" spans="1:10" ht="12.75" customHeight="1" x14ac:dyDescent="0.3">
      <c r="A269" s="35"/>
      <c r="B269" s="12"/>
      <c r="C269" s="12"/>
      <c r="D269" s="10" t="s">
        <v>157</v>
      </c>
      <c r="E269" s="11">
        <v>0</v>
      </c>
      <c r="F269" s="11">
        <v>0</v>
      </c>
      <c r="G269" s="11">
        <f t="shared" si="63"/>
        <v>0</v>
      </c>
      <c r="H269" s="11">
        <v>0</v>
      </c>
      <c r="I269" s="11">
        <v>0</v>
      </c>
      <c r="J269" s="11">
        <f t="shared" si="71"/>
        <v>0</v>
      </c>
    </row>
    <row r="270" spans="1:10" ht="12.75" customHeight="1" x14ac:dyDescent="0.3">
      <c r="A270" s="35"/>
      <c r="B270" s="12"/>
      <c r="C270" s="12"/>
      <c r="D270" s="10" t="s">
        <v>239</v>
      </c>
      <c r="E270" s="11">
        <v>0</v>
      </c>
      <c r="F270" s="11">
        <v>0</v>
      </c>
      <c r="G270" s="11">
        <f t="shared" si="63"/>
        <v>0</v>
      </c>
      <c r="H270" s="11">
        <v>0</v>
      </c>
      <c r="I270" s="11">
        <v>0</v>
      </c>
      <c r="J270" s="11">
        <f t="shared" si="71"/>
        <v>0</v>
      </c>
    </row>
    <row r="271" spans="1:10" ht="12.75" customHeight="1" x14ac:dyDescent="0.3">
      <c r="A271" s="35"/>
      <c r="B271" s="12"/>
      <c r="C271" s="12"/>
      <c r="D271" s="10" t="s">
        <v>240</v>
      </c>
      <c r="E271" s="11">
        <v>0</v>
      </c>
      <c r="F271" s="11">
        <v>0</v>
      </c>
      <c r="G271" s="11">
        <f t="shared" si="63"/>
        <v>0</v>
      </c>
      <c r="H271" s="11">
        <v>0</v>
      </c>
      <c r="I271" s="11">
        <v>0</v>
      </c>
      <c r="J271" s="11">
        <f t="shared" si="71"/>
        <v>0</v>
      </c>
    </row>
    <row r="272" spans="1:10" ht="12.75" customHeight="1" x14ac:dyDescent="0.3">
      <c r="A272" s="35"/>
      <c r="B272" s="12"/>
      <c r="C272" s="12"/>
      <c r="D272" s="10" t="s">
        <v>272</v>
      </c>
      <c r="E272" s="11">
        <v>0</v>
      </c>
      <c r="F272" s="11">
        <v>0</v>
      </c>
      <c r="G272" s="11">
        <f t="shared" si="63"/>
        <v>0</v>
      </c>
      <c r="H272" s="11">
        <v>0</v>
      </c>
      <c r="I272" s="11">
        <v>0</v>
      </c>
      <c r="J272" s="11">
        <f t="shared" si="71"/>
        <v>0</v>
      </c>
    </row>
    <row r="273" spans="1:10" ht="12.75" customHeight="1" x14ac:dyDescent="0.3">
      <c r="A273" s="35"/>
      <c r="B273" s="12"/>
      <c r="C273" s="54" t="s">
        <v>158</v>
      </c>
      <c r="D273" s="80"/>
      <c r="E273" s="13">
        <v>0</v>
      </c>
      <c r="F273" s="13">
        <v>0</v>
      </c>
      <c r="G273" s="13">
        <f t="shared" si="63"/>
        <v>0</v>
      </c>
      <c r="H273" s="13">
        <v>0</v>
      </c>
      <c r="I273" s="13">
        <v>0</v>
      </c>
      <c r="J273" s="13">
        <f t="shared" si="71"/>
        <v>0</v>
      </c>
    </row>
    <row r="274" spans="1:10" ht="25.5" customHeight="1" x14ac:dyDescent="0.3">
      <c r="A274" s="35"/>
      <c r="B274" s="12"/>
      <c r="C274" s="102" t="s">
        <v>159</v>
      </c>
      <c r="D274" s="103"/>
      <c r="E274" s="13">
        <f>SUM(E275:E277)</f>
        <v>0</v>
      </c>
      <c r="F274" s="13">
        <f>SUM(F275:F277)</f>
        <v>0</v>
      </c>
      <c r="G274" s="13">
        <f t="shared" si="63"/>
        <v>0</v>
      </c>
      <c r="H274" s="13">
        <f t="shared" ref="H274:I274" si="72">SUM(H275:H277)</f>
        <v>0</v>
      </c>
      <c r="I274" s="13">
        <f t="shared" si="72"/>
        <v>0</v>
      </c>
      <c r="J274" s="13">
        <f t="shared" si="71"/>
        <v>0</v>
      </c>
    </row>
    <row r="275" spans="1:10" x14ac:dyDescent="0.3">
      <c r="A275" s="35"/>
      <c r="B275" s="12"/>
      <c r="C275" s="12"/>
      <c r="D275" s="10" t="s">
        <v>241</v>
      </c>
      <c r="E275" s="11">
        <v>0</v>
      </c>
      <c r="F275" s="11">
        <v>0</v>
      </c>
      <c r="G275" s="11">
        <f t="shared" si="63"/>
        <v>0</v>
      </c>
      <c r="H275" s="11">
        <v>0</v>
      </c>
      <c r="I275" s="11">
        <v>0</v>
      </c>
      <c r="J275" s="11">
        <f t="shared" si="71"/>
        <v>0</v>
      </c>
    </row>
    <row r="276" spans="1:10" x14ac:dyDescent="0.3">
      <c r="A276" s="35"/>
      <c r="B276" s="12"/>
      <c r="C276" s="12"/>
      <c r="D276" s="10" t="s">
        <v>291</v>
      </c>
      <c r="E276" s="11">
        <v>0</v>
      </c>
      <c r="F276" s="11">
        <v>0</v>
      </c>
      <c r="G276" s="11">
        <f t="shared" si="63"/>
        <v>0</v>
      </c>
      <c r="H276" s="11">
        <v>0</v>
      </c>
      <c r="I276" s="11">
        <v>0</v>
      </c>
      <c r="J276" s="11">
        <f t="shared" si="71"/>
        <v>0</v>
      </c>
    </row>
    <row r="277" spans="1:10" x14ac:dyDescent="0.3">
      <c r="A277" s="35"/>
      <c r="B277" s="12"/>
      <c r="C277" s="12"/>
      <c r="D277" s="10" t="s">
        <v>290</v>
      </c>
      <c r="E277" s="11">
        <v>0</v>
      </c>
      <c r="F277" s="11">
        <v>0</v>
      </c>
      <c r="G277" s="11">
        <f t="shared" si="63"/>
        <v>0</v>
      </c>
      <c r="H277" s="11">
        <v>0</v>
      </c>
      <c r="I277" s="11">
        <v>0</v>
      </c>
      <c r="J277" s="11">
        <f t="shared" si="71"/>
        <v>0</v>
      </c>
    </row>
    <row r="278" spans="1:10" ht="12.75" customHeight="1" x14ac:dyDescent="0.3">
      <c r="A278" s="35"/>
      <c r="B278" s="12"/>
      <c r="C278" s="54" t="s">
        <v>160</v>
      </c>
      <c r="D278" s="80"/>
      <c r="E278" s="13">
        <f>SUM(E279:E283)</f>
        <v>0</v>
      </c>
      <c r="F278" s="13">
        <f>SUM(F279:F283)</f>
        <v>0</v>
      </c>
      <c r="G278" s="13">
        <f t="shared" si="63"/>
        <v>0</v>
      </c>
      <c r="H278" s="13">
        <f t="shared" ref="H278:I278" si="73">SUM(H279:H283)</f>
        <v>0</v>
      </c>
      <c r="I278" s="13">
        <f t="shared" si="73"/>
        <v>0</v>
      </c>
      <c r="J278" s="13">
        <f t="shared" si="71"/>
        <v>0</v>
      </c>
    </row>
    <row r="279" spans="1:10" ht="12.75" customHeight="1" x14ac:dyDescent="0.3">
      <c r="A279" s="35"/>
      <c r="B279" s="12"/>
      <c r="C279" s="12"/>
      <c r="D279" s="10" t="s">
        <v>242</v>
      </c>
      <c r="E279" s="11">
        <v>0</v>
      </c>
      <c r="F279" s="11">
        <v>0</v>
      </c>
      <c r="G279" s="11">
        <f t="shared" si="63"/>
        <v>0</v>
      </c>
      <c r="H279" s="11">
        <v>0</v>
      </c>
      <c r="I279" s="11">
        <v>0</v>
      </c>
      <c r="J279" s="11">
        <f t="shared" si="71"/>
        <v>0</v>
      </c>
    </row>
    <row r="280" spans="1:10" ht="12.75" customHeight="1" x14ac:dyDescent="0.3">
      <c r="A280" s="35"/>
      <c r="B280" s="12"/>
      <c r="C280" s="12"/>
      <c r="D280" s="10" t="s">
        <v>243</v>
      </c>
      <c r="E280" s="11">
        <v>0</v>
      </c>
      <c r="F280" s="11">
        <v>0</v>
      </c>
      <c r="G280" s="11">
        <f t="shared" si="63"/>
        <v>0</v>
      </c>
      <c r="H280" s="11">
        <v>0</v>
      </c>
      <c r="I280" s="11">
        <v>0</v>
      </c>
      <c r="J280" s="11">
        <f t="shared" si="71"/>
        <v>0</v>
      </c>
    </row>
    <row r="281" spans="1:10" ht="12.75" customHeight="1" x14ac:dyDescent="0.3">
      <c r="A281" s="35"/>
      <c r="B281" s="12"/>
      <c r="C281" s="12"/>
      <c r="D281" s="10" t="s">
        <v>244</v>
      </c>
      <c r="E281" s="11">
        <v>0</v>
      </c>
      <c r="F281" s="11">
        <v>0</v>
      </c>
      <c r="G281" s="11">
        <f t="shared" si="63"/>
        <v>0</v>
      </c>
      <c r="H281" s="11">
        <v>0</v>
      </c>
      <c r="I281" s="11">
        <v>0</v>
      </c>
      <c r="J281" s="11">
        <f t="shared" si="71"/>
        <v>0</v>
      </c>
    </row>
    <row r="282" spans="1:10" ht="12.75" customHeight="1" x14ac:dyDescent="0.3">
      <c r="A282" s="35"/>
      <c r="B282" s="12"/>
      <c r="C282" s="12"/>
      <c r="D282" s="10" t="s">
        <v>282</v>
      </c>
      <c r="E282" s="11">
        <v>0</v>
      </c>
      <c r="F282" s="11">
        <v>0</v>
      </c>
      <c r="G282" s="11">
        <f t="shared" si="63"/>
        <v>0</v>
      </c>
      <c r="H282" s="11">
        <v>0</v>
      </c>
      <c r="I282" s="11">
        <v>0</v>
      </c>
      <c r="J282" s="11">
        <f t="shared" si="71"/>
        <v>0</v>
      </c>
    </row>
    <row r="283" spans="1:10" ht="12.75" customHeight="1" x14ac:dyDescent="0.3">
      <c r="A283" s="35"/>
      <c r="B283" s="12"/>
      <c r="C283" s="12"/>
      <c r="D283" s="10" t="s">
        <v>283</v>
      </c>
      <c r="E283" s="11">
        <v>0</v>
      </c>
      <c r="F283" s="11">
        <v>0</v>
      </c>
      <c r="G283" s="11">
        <f t="shared" si="63"/>
        <v>0</v>
      </c>
      <c r="H283" s="11">
        <v>0</v>
      </c>
      <c r="I283" s="11">
        <v>0</v>
      </c>
      <c r="J283" s="11">
        <f t="shared" si="71"/>
        <v>0</v>
      </c>
    </row>
    <row r="284" spans="1:10" ht="12.75" customHeight="1" x14ac:dyDescent="0.3">
      <c r="A284" s="45" t="s">
        <v>27</v>
      </c>
      <c r="B284" s="46"/>
      <c r="C284" s="46"/>
      <c r="D284" s="47"/>
      <c r="E284" s="13">
        <f>SUM(E285+E290+E303+E306)</f>
        <v>0</v>
      </c>
      <c r="F284" s="13">
        <f>SUM(F285+F290+F303+F306)</f>
        <v>0</v>
      </c>
      <c r="G284" s="13">
        <f t="shared" si="63"/>
        <v>0</v>
      </c>
      <c r="H284" s="13">
        <f>SUM(H285+H290+H303+H306)</f>
        <v>0</v>
      </c>
      <c r="I284" s="13">
        <f>SUM(I285+I290+I303+I306)</f>
        <v>0</v>
      </c>
      <c r="J284" s="13">
        <f t="shared" si="71"/>
        <v>0</v>
      </c>
    </row>
    <row r="285" spans="1:10" ht="12.75" customHeight="1" x14ac:dyDescent="0.3">
      <c r="A285" s="35"/>
      <c r="B285" s="46" t="s">
        <v>28</v>
      </c>
      <c r="C285" s="46"/>
      <c r="D285" s="47"/>
      <c r="E285" s="13">
        <f>SUM(E286:E289)</f>
        <v>0</v>
      </c>
      <c r="F285" s="13">
        <f>SUM(F286:F289)</f>
        <v>0</v>
      </c>
      <c r="G285" s="13">
        <f t="shared" si="63"/>
        <v>0</v>
      </c>
      <c r="H285" s="13">
        <f t="shared" ref="H285:I285" si="74">SUM(H286:H289)</f>
        <v>0</v>
      </c>
      <c r="I285" s="13">
        <f t="shared" si="74"/>
        <v>0</v>
      </c>
      <c r="J285" s="13">
        <f t="shared" si="71"/>
        <v>0</v>
      </c>
    </row>
    <row r="286" spans="1:10" ht="12.75" customHeight="1" x14ac:dyDescent="0.3">
      <c r="A286" s="35"/>
      <c r="B286" s="12"/>
      <c r="C286" s="54" t="s">
        <v>161</v>
      </c>
      <c r="D286" s="80"/>
      <c r="E286" s="13">
        <v>0</v>
      </c>
      <c r="F286" s="13">
        <v>0</v>
      </c>
      <c r="G286" s="13">
        <f t="shared" si="63"/>
        <v>0</v>
      </c>
      <c r="H286" s="13">
        <v>0</v>
      </c>
      <c r="I286" s="13">
        <v>0</v>
      </c>
      <c r="J286" s="13">
        <f t="shared" si="71"/>
        <v>0</v>
      </c>
    </row>
    <row r="287" spans="1:10" ht="12.75" customHeight="1" x14ac:dyDescent="0.3">
      <c r="A287" s="35"/>
      <c r="B287" s="12"/>
      <c r="C287" s="54" t="s">
        <v>162</v>
      </c>
      <c r="D287" s="80"/>
      <c r="E287" s="13">
        <v>0</v>
      </c>
      <c r="F287" s="13">
        <v>0</v>
      </c>
      <c r="G287" s="13">
        <f t="shared" si="63"/>
        <v>0</v>
      </c>
      <c r="H287" s="13">
        <v>0</v>
      </c>
      <c r="I287" s="13">
        <v>0</v>
      </c>
      <c r="J287" s="13">
        <f t="shared" si="71"/>
        <v>0</v>
      </c>
    </row>
    <row r="288" spans="1:10" ht="12.75" customHeight="1" x14ac:dyDescent="0.3">
      <c r="A288" s="35"/>
      <c r="B288" s="12"/>
      <c r="C288" s="54" t="s">
        <v>163</v>
      </c>
      <c r="D288" s="80"/>
      <c r="E288" s="13">
        <v>0</v>
      </c>
      <c r="F288" s="13">
        <v>0</v>
      </c>
      <c r="G288" s="13">
        <f t="shared" si="63"/>
        <v>0</v>
      </c>
      <c r="H288" s="13">
        <v>0</v>
      </c>
      <c r="I288" s="13">
        <v>0</v>
      </c>
      <c r="J288" s="13">
        <f t="shared" si="71"/>
        <v>0</v>
      </c>
    </row>
    <row r="289" spans="1:10" ht="12.75" customHeight="1" x14ac:dyDescent="0.3">
      <c r="A289" s="35"/>
      <c r="B289" s="12"/>
      <c r="C289" s="54" t="s">
        <v>164</v>
      </c>
      <c r="D289" s="80"/>
      <c r="E289" s="13">
        <v>0</v>
      </c>
      <c r="F289" s="13">
        <v>0</v>
      </c>
      <c r="G289" s="13">
        <f t="shared" ref="G289:G371" si="75">E289+F289</f>
        <v>0</v>
      </c>
      <c r="H289" s="13">
        <v>0</v>
      </c>
      <c r="I289" s="13">
        <v>0</v>
      </c>
      <c r="J289" s="13">
        <f t="shared" si="71"/>
        <v>0</v>
      </c>
    </row>
    <row r="290" spans="1:10" ht="12.75" customHeight="1" x14ac:dyDescent="0.3">
      <c r="A290" s="35"/>
      <c r="B290" s="46" t="s">
        <v>29</v>
      </c>
      <c r="C290" s="46"/>
      <c r="D290" s="47"/>
      <c r="E290" s="13">
        <f>+E291+E297+E298+E300+E301+E302</f>
        <v>0</v>
      </c>
      <c r="F290" s="13">
        <f>+F291+F297+F298+F300+F301+F302</f>
        <v>0</v>
      </c>
      <c r="G290" s="13">
        <f t="shared" si="75"/>
        <v>0</v>
      </c>
      <c r="H290" s="13">
        <f>+H291+H297+H298+H300+H301+H302</f>
        <v>0</v>
      </c>
      <c r="I290" s="13">
        <f>+I291+I297+I298+I300+I301+I302</f>
        <v>0</v>
      </c>
      <c r="J290" s="13">
        <f t="shared" si="71"/>
        <v>0</v>
      </c>
    </row>
    <row r="291" spans="1:10" ht="12.75" customHeight="1" x14ac:dyDescent="0.3">
      <c r="A291" s="35"/>
      <c r="B291" s="12"/>
      <c r="C291" s="54" t="s">
        <v>165</v>
      </c>
      <c r="D291" s="80"/>
      <c r="E291" s="13">
        <f>SUM(E292:E296)</f>
        <v>0</v>
      </c>
      <c r="F291" s="13">
        <f>SUM(F292:F296)</f>
        <v>0</v>
      </c>
      <c r="G291" s="13">
        <f t="shared" si="75"/>
        <v>0</v>
      </c>
      <c r="H291" s="13">
        <f>SUM(H292:H296)</f>
        <v>0</v>
      </c>
      <c r="I291" s="13">
        <f>SUM(I292:I296)</f>
        <v>0</v>
      </c>
      <c r="J291" s="13">
        <f t="shared" si="71"/>
        <v>0</v>
      </c>
    </row>
    <row r="292" spans="1:10" ht="12.75" customHeight="1" x14ac:dyDescent="0.3">
      <c r="A292" s="35"/>
      <c r="B292" s="12"/>
      <c r="C292" s="12"/>
      <c r="D292" s="10" t="s">
        <v>386</v>
      </c>
      <c r="E292" s="11">
        <v>0</v>
      </c>
      <c r="F292" s="11">
        <v>0</v>
      </c>
      <c r="G292" s="11">
        <f t="shared" si="75"/>
        <v>0</v>
      </c>
      <c r="H292" s="11">
        <v>0</v>
      </c>
      <c r="I292" s="11">
        <v>0</v>
      </c>
      <c r="J292" s="11">
        <f t="shared" si="71"/>
        <v>0</v>
      </c>
    </row>
    <row r="293" spans="1:10" ht="12.75" customHeight="1" x14ac:dyDescent="0.3">
      <c r="A293" s="35"/>
      <c r="B293" s="12"/>
      <c r="C293" s="12"/>
      <c r="D293" s="10" t="s">
        <v>245</v>
      </c>
      <c r="E293" s="11">
        <v>0</v>
      </c>
      <c r="F293" s="11">
        <v>0</v>
      </c>
      <c r="G293" s="11">
        <f t="shared" si="75"/>
        <v>0</v>
      </c>
      <c r="H293" s="11">
        <v>0</v>
      </c>
      <c r="I293" s="11">
        <v>0</v>
      </c>
      <c r="J293" s="11">
        <f t="shared" si="71"/>
        <v>0</v>
      </c>
    </row>
    <row r="294" spans="1:10" x14ac:dyDescent="0.3">
      <c r="A294" s="35"/>
      <c r="B294" s="12"/>
      <c r="C294" s="12"/>
      <c r="D294" s="10" t="s">
        <v>273</v>
      </c>
      <c r="E294" s="11">
        <v>0</v>
      </c>
      <c r="F294" s="11">
        <v>0</v>
      </c>
      <c r="G294" s="11">
        <f t="shared" si="75"/>
        <v>0</v>
      </c>
      <c r="H294" s="11">
        <v>0</v>
      </c>
      <c r="I294" s="11">
        <v>0</v>
      </c>
      <c r="J294" s="11">
        <f t="shared" si="71"/>
        <v>0</v>
      </c>
    </row>
    <row r="295" spans="1:10" ht="12.75" customHeight="1" x14ac:dyDescent="0.3">
      <c r="A295" s="35"/>
      <c r="B295" s="12"/>
      <c r="C295" s="12"/>
      <c r="D295" s="10" t="s">
        <v>324</v>
      </c>
      <c r="E295" s="11">
        <v>0</v>
      </c>
      <c r="F295" s="11">
        <v>0</v>
      </c>
      <c r="G295" s="11">
        <f>E295+F295</f>
        <v>0</v>
      </c>
      <c r="H295" s="11">
        <v>0</v>
      </c>
      <c r="I295" s="11">
        <v>0</v>
      </c>
      <c r="J295" s="11">
        <f>G295-H295</f>
        <v>0</v>
      </c>
    </row>
    <row r="296" spans="1:10" ht="12.75" customHeight="1" x14ac:dyDescent="0.3">
      <c r="A296" s="35"/>
      <c r="B296" s="12"/>
      <c r="C296" s="12"/>
      <c r="D296" s="10" t="s">
        <v>272</v>
      </c>
      <c r="E296" s="11">
        <v>0</v>
      </c>
      <c r="F296" s="11">
        <v>0</v>
      </c>
      <c r="G296" s="11">
        <f t="shared" si="75"/>
        <v>0</v>
      </c>
      <c r="H296" s="11">
        <v>0</v>
      </c>
      <c r="I296" s="11">
        <v>0</v>
      </c>
      <c r="J296" s="11">
        <f t="shared" si="71"/>
        <v>0</v>
      </c>
    </row>
    <row r="297" spans="1:10" ht="12.75" customHeight="1" x14ac:dyDescent="0.3">
      <c r="A297" s="35"/>
      <c r="B297" s="12"/>
      <c r="C297" s="54" t="s">
        <v>166</v>
      </c>
      <c r="D297" s="80"/>
      <c r="E297" s="13">
        <v>0</v>
      </c>
      <c r="F297" s="13">
        <v>0</v>
      </c>
      <c r="G297" s="13">
        <f t="shared" si="75"/>
        <v>0</v>
      </c>
      <c r="H297" s="13">
        <v>0</v>
      </c>
      <c r="I297" s="13">
        <v>0</v>
      </c>
      <c r="J297" s="13">
        <f t="shared" si="71"/>
        <v>0</v>
      </c>
    </row>
    <row r="298" spans="1:10" ht="12.75" customHeight="1" x14ac:dyDescent="0.3">
      <c r="A298" s="35"/>
      <c r="B298" s="12"/>
      <c r="C298" s="54" t="s">
        <v>167</v>
      </c>
      <c r="D298" s="80"/>
      <c r="E298" s="13">
        <f>+E299</f>
        <v>0</v>
      </c>
      <c r="F298" s="13">
        <f>+F299</f>
        <v>0</v>
      </c>
      <c r="G298" s="13">
        <f t="shared" si="75"/>
        <v>0</v>
      </c>
      <c r="H298" s="13">
        <f t="shared" ref="H298:I298" si="76">+H299</f>
        <v>0</v>
      </c>
      <c r="I298" s="13">
        <f t="shared" si="76"/>
        <v>0</v>
      </c>
      <c r="J298" s="13">
        <f t="shared" si="71"/>
        <v>0</v>
      </c>
    </row>
    <row r="299" spans="1:10" ht="12.75" customHeight="1" x14ac:dyDescent="0.3">
      <c r="A299" s="35"/>
      <c r="B299" s="12"/>
      <c r="C299" s="12"/>
      <c r="D299" s="10" t="s">
        <v>167</v>
      </c>
      <c r="E299" s="11">
        <v>0</v>
      </c>
      <c r="F299" s="11">
        <v>0</v>
      </c>
      <c r="G299" s="11">
        <f t="shared" si="75"/>
        <v>0</v>
      </c>
      <c r="H299" s="11">
        <v>0</v>
      </c>
      <c r="I299" s="11">
        <v>0</v>
      </c>
      <c r="J299" s="11">
        <f t="shared" si="71"/>
        <v>0</v>
      </c>
    </row>
    <row r="300" spans="1:10" ht="12.75" customHeight="1" x14ac:dyDescent="0.3">
      <c r="A300" s="35"/>
      <c r="B300" s="12"/>
      <c r="C300" s="54" t="s">
        <v>168</v>
      </c>
      <c r="D300" s="80"/>
      <c r="E300" s="13">
        <v>0</v>
      </c>
      <c r="F300" s="13">
        <v>0</v>
      </c>
      <c r="G300" s="13">
        <f t="shared" si="75"/>
        <v>0</v>
      </c>
      <c r="H300" s="13">
        <v>0</v>
      </c>
      <c r="I300" s="13">
        <v>0</v>
      </c>
      <c r="J300" s="13">
        <f t="shared" si="71"/>
        <v>0</v>
      </c>
    </row>
    <row r="301" spans="1:10" ht="12.75" customHeight="1" x14ac:dyDescent="0.3">
      <c r="A301" s="35"/>
      <c r="B301" s="12"/>
      <c r="C301" s="54" t="s">
        <v>169</v>
      </c>
      <c r="D301" s="80"/>
      <c r="E301" s="13">
        <v>0</v>
      </c>
      <c r="F301" s="13">
        <v>0</v>
      </c>
      <c r="G301" s="13">
        <f t="shared" si="75"/>
        <v>0</v>
      </c>
      <c r="H301" s="13">
        <v>0</v>
      </c>
      <c r="I301" s="13">
        <v>0</v>
      </c>
      <c r="J301" s="13">
        <f t="shared" si="71"/>
        <v>0</v>
      </c>
    </row>
    <row r="302" spans="1:10" ht="12.75" customHeight="1" x14ac:dyDescent="0.3">
      <c r="A302" s="35"/>
      <c r="B302" s="12"/>
      <c r="C302" s="54" t="s">
        <v>170</v>
      </c>
      <c r="D302" s="80"/>
      <c r="E302" s="13">
        <v>0</v>
      </c>
      <c r="F302" s="13">
        <v>0</v>
      </c>
      <c r="G302" s="13">
        <f t="shared" si="75"/>
        <v>0</v>
      </c>
      <c r="H302" s="13">
        <v>0</v>
      </c>
      <c r="I302" s="13">
        <v>0</v>
      </c>
      <c r="J302" s="13">
        <f t="shared" si="71"/>
        <v>0</v>
      </c>
    </row>
    <row r="303" spans="1:10" ht="12.75" customHeight="1" x14ac:dyDescent="0.3">
      <c r="A303" s="35"/>
      <c r="B303" s="46" t="s">
        <v>30</v>
      </c>
      <c r="C303" s="46"/>
      <c r="D303" s="47"/>
      <c r="E303" s="13">
        <f>SUM(E304:E305)</f>
        <v>0</v>
      </c>
      <c r="F303" s="13">
        <f>SUM(F304:F305)</f>
        <v>0</v>
      </c>
      <c r="G303" s="13">
        <f t="shared" si="75"/>
        <v>0</v>
      </c>
      <c r="H303" s="13">
        <f t="shared" ref="H303:I303" si="77">SUM(H304:H305)</f>
        <v>0</v>
      </c>
      <c r="I303" s="13">
        <f t="shared" si="77"/>
        <v>0</v>
      </c>
      <c r="J303" s="13">
        <f t="shared" si="71"/>
        <v>0</v>
      </c>
    </row>
    <row r="304" spans="1:10" ht="12.75" customHeight="1" x14ac:dyDescent="0.3">
      <c r="A304" s="35"/>
      <c r="B304" s="12"/>
      <c r="C304" s="54" t="s">
        <v>171</v>
      </c>
      <c r="D304" s="80"/>
      <c r="E304" s="13">
        <v>0</v>
      </c>
      <c r="F304" s="13">
        <v>0</v>
      </c>
      <c r="G304" s="13">
        <f t="shared" si="75"/>
        <v>0</v>
      </c>
      <c r="H304" s="13">
        <v>0</v>
      </c>
      <c r="I304" s="13">
        <v>0</v>
      </c>
      <c r="J304" s="13">
        <f t="shared" si="71"/>
        <v>0</v>
      </c>
    </row>
    <row r="305" spans="1:10" ht="12.75" customHeight="1" x14ac:dyDescent="0.3">
      <c r="A305" s="35"/>
      <c r="B305" s="12"/>
      <c r="C305" s="54" t="s">
        <v>172</v>
      </c>
      <c r="D305" s="80"/>
      <c r="E305" s="13">
        <v>0</v>
      </c>
      <c r="F305" s="13">
        <v>0</v>
      </c>
      <c r="G305" s="13">
        <f t="shared" si="75"/>
        <v>0</v>
      </c>
      <c r="H305" s="13">
        <v>0</v>
      </c>
      <c r="I305" s="13">
        <v>0</v>
      </c>
      <c r="J305" s="13">
        <f t="shared" si="71"/>
        <v>0</v>
      </c>
    </row>
    <row r="306" spans="1:10" ht="12.75" customHeight="1" x14ac:dyDescent="0.3">
      <c r="A306" s="35"/>
      <c r="B306" s="46" t="s">
        <v>31</v>
      </c>
      <c r="C306" s="46"/>
      <c r="D306" s="47"/>
      <c r="E306" s="13">
        <f>SUM(E307)</f>
        <v>0</v>
      </c>
      <c r="F306" s="13">
        <f>SUM(F307)</f>
        <v>0</v>
      </c>
      <c r="G306" s="13">
        <f t="shared" si="75"/>
        <v>0</v>
      </c>
      <c r="H306" s="13">
        <f t="shared" ref="H306:I306" si="78">SUM(H307)</f>
        <v>0</v>
      </c>
      <c r="I306" s="13">
        <f t="shared" si="78"/>
        <v>0</v>
      </c>
      <c r="J306" s="13">
        <f t="shared" si="71"/>
        <v>0</v>
      </c>
    </row>
    <row r="307" spans="1:10" ht="12.75" customHeight="1" x14ac:dyDescent="0.3">
      <c r="A307" s="35"/>
      <c r="B307" s="19"/>
      <c r="C307" s="56" t="s">
        <v>173</v>
      </c>
      <c r="D307" s="80"/>
      <c r="E307" s="13">
        <v>0</v>
      </c>
      <c r="F307" s="13">
        <v>0</v>
      </c>
      <c r="G307" s="13">
        <f t="shared" si="75"/>
        <v>0</v>
      </c>
      <c r="H307" s="13">
        <v>0</v>
      </c>
      <c r="I307" s="13">
        <v>0</v>
      </c>
      <c r="J307" s="13">
        <f t="shared" si="71"/>
        <v>0</v>
      </c>
    </row>
    <row r="308" spans="1:10" ht="12.75" customHeight="1" x14ac:dyDescent="0.3">
      <c r="A308" s="45" t="s">
        <v>32</v>
      </c>
      <c r="B308" s="46"/>
      <c r="C308" s="46"/>
      <c r="D308" s="47"/>
      <c r="E308" s="13">
        <f>SUM(E309+E320+E329+E335+E338+E353+E359+E326)</f>
        <v>0</v>
      </c>
      <c r="F308" s="13">
        <f>SUM(F309+F320+F329+F335+F338+F353+F359+F326)</f>
        <v>0</v>
      </c>
      <c r="G308" s="13">
        <f t="shared" si="75"/>
        <v>0</v>
      </c>
      <c r="H308" s="13">
        <f>SUM(H309+H320+H329+H335+H338+H353+H359+H326)</f>
        <v>0</v>
      </c>
      <c r="I308" s="13">
        <f>SUM(I309+I320+I329+I335+I338+I353+I359+I326)</f>
        <v>0</v>
      </c>
      <c r="J308" s="13">
        <f>G308-H308</f>
        <v>0</v>
      </c>
    </row>
    <row r="309" spans="1:10" ht="12.75" customHeight="1" x14ac:dyDescent="0.3">
      <c r="A309" s="35"/>
      <c r="B309" s="46" t="s">
        <v>33</v>
      </c>
      <c r="C309" s="46"/>
      <c r="D309" s="47"/>
      <c r="E309" s="13">
        <f>+E310+E312+E314+E317</f>
        <v>0</v>
      </c>
      <c r="F309" s="13">
        <f>+F310+F312+F314+F317</f>
        <v>0</v>
      </c>
      <c r="G309" s="13">
        <f t="shared" si="75"/>
        <v>0</v>
      </c>
      <c r="H309" s="13">
        <f>+H310+H312+H314+H317</f>
        <v>0</v>
      </c>
      <c r="I309" s="13">
        <f>+I310+I312+I314+I317</f>
        <v>0</v>
      </c>
      <c r="J309" s="13">
        <f>G309-H309</f>
        <v>0</v>
      </c>
    </row>
    <row r="310" spans="1:10" ht="12.75" customHeight="1" x14ac:dyDescent="0.3">
      <c r="A310" s="35"/>
      <c r="B310" s="12"/>
      <c r="C310" s="54" t="s">
        <v>174</v>
      </c>
      <c r="D310" s="80"/>
      <c r="E310" s="13">
        <f>SUM(E311:E311)</f>
        <v>0</v>
      </c>
      <c r="F310" s="13">
        <f>SUM(F311:F311)</f>
        <v>0</v>
      </c>
      <c r="G310" s="13">
        <f>E310+F310</f>
        <v>0</v>
      </c>
      <c r="H310" s="13">
        <f>SUM(H311:H311)</f>
        <v>0</v>
      </c>
      <c r="I310" s="13">
        <f>SUM(I311:I311)</f>
        <v>0</v>
      </c>
      <c r="J310" s="13">
        <f>G310-H310</f>
        <v>0</v>
      </c>
    </row>
    <row r="311" spans="1:10" ht="15" customHeight="1" x14ac:dyDescent="0.3">
      <c r="A311" s="35"/>
      <c r="B311" s="12"/>
      <c r="C311" s="12"/>
      <c r="D311" s="10" t="s">
        <v>325</v>
      </c>
      <c r="E311" s="11">
        <v>0</v>
      </c>
      <c r="F311" s="11">
        <v>0</v>
      </c>
      <c r="G311" s="11">
        <f t="shared" ref="G311" si="79">E311+F311</f>
        <v>0</v>
      </c>
      <c r="H311" s="11">
        <v>0</v>
      </c>
      <c r="I311" s="11">
        <v>0</v>
      </c>
      <c r="J311" s="11">
        <f t="shared" ref="J311" si="80">G311-H311</f>
        <v>0</v>
      </c>
    </row>
    <row r="312" spans="1:10" ht="12.75" customHeight="1" x14ac:dyDescent="0.3">
      <c r="A312" s="35"/>
      <c r="B312" s="12"/>
      <c r="C312" s="54" t="s">
        <v>222</v>
      </c>
      <c r="D312" s="80"/>
      <c r="E312" s="13">
        <f>+E313</f>
        <v>0</v>
      </c>
      <c r="F312" s="13">
        <f>+F313</f>
        <v>0</v>
      </c>
      <c r="G312" s="13">
        <f t="shared" si="75"/>
        <v>0</v>
      </c>
      <c r="H312" s="13">
        <f t="shared" ref="H312:I312" si="81">+H313</f>
        <v>0</v>
      </c>
      <c r="I312" s="13">
        <f t="shared" si="81"/>
        <v>0</v>
      </c>
      <c r="J312" s="13">
        <f t="shared" si="71"/>
        <v>0</v>
      </c>
    </row>
    <row r="313" spans="1:10" ht="12.75" customHeight="1" x14ac:dyDescent="0.3">
      <c r="A313" s="35"/>
      <c r="B313" s="12"/>
      <c r="C313" s="12"/>
      <c r="D313" s="10" t="s">
        <v>252</v>
      </c>
      <c r="E313" s="11">
        <v>0</v>
      </c>
      <c r="F313" s="11">
        <v>0</v>
      </c>
      <c r="G313" s="11">
        <f t="shared" si="75"/>
        <v>0</v>
      </c>
      <c r="H313" s="11">
        <v>0</v>
      </c>
      <c r="I313" s="11">
        <v>0</v>
      </c>
      <c r="J313" s="11">
        <f t="shared" si="71"/>
        <v>0</v>
      </c>
    </row>
    <row r="314" spans="1:10" s="17" customFormat="1" ht="12.75" customHeight="1" x14ac:dyDescent="0.3">
      <c r="A314" s="36"/>
      <c r="B314" s="79"/>
      <c r="C314" s="54" t="s">
        <v>175</v>
      </c>
      <c r="D314" s="80"/>
      <c r="E314" s="13">
        <f>SUM(E315:E316)</f>
        <v>0</v>
      </c>
      <c r="F314" s="13">
        <f>SUM(F315:F316)</f>
        <v>0</v>
      </c>
      <c r="G314" s="13">
        <f>E314+F314</f>
        <v>0</v>
      </c>
      <c r="H314" s="13">
        <f>SUM(H315:H316)</f>
        <v>0</v>
      </c>
      <c r="I314" s="13">
        <f>SUM(I315:I316)</f>
        <v>0</v>
      </c>
      <c r="J314" s="13">
        <f>G314-H314</f>
        <v>0</v>
      </c>
    </row>
    <row r="315" spans="1:10" x14ac:dyDescent="0.3">
      <c r="A315" s="35"/>
      <c r="B315" s="12"/>
      <c r="C315" s="12"/>
      <c r="D315" s="10" t="s">
        <v>387</v>
      </c>
      <c r="E315" s="11">
        <v>0</v>
      </c>
      <c r="F315" s="11">
        <v>0</v>
      </c>
      <c r="G315" s="11">
        <f t="shared" ref="G315" si="82">E315+F315</f>
        <v>0</v>
      </c>
      <c r="H315" s="11">
        <v>0</v>
      </c>
      <c r="I315" s="11">
        <v>0</v>
      </c>
      <c r="J315" s="11">
        <f t="shared" si="71"/>
        <v>0</v>
      </c>
    </row>
    <row r="316" spans="1:10" x14ac:dyDescent="0.3">
      <c r="A316" s="35"/>
      <c r="B316" s="12"/>
      <c r="C316" s="12"/>
      <c r="D316" s="10" t="s">
        <v>252</v>
      </c>
      <c r="E316" s="11">
        <v>0</v>
      </c>
      <c r="F316" s="11">
        <v>0</v>
      </c>
      <c r="G316" s="11">
        <f t="shared" si="75"/>
        <v>0</v>
      </c>
      <c r="H316" s="11">
        <v>0</v>
      </c>
      <c r="I316" s="11">
        <v>0</v>
      </c>
      <c r="J316" s="11">
        <f t="shared" si="71"/>
        <v>0</v>
      </c>
    </row>
    <row r="317" spans="1:10" ht="12.75" customHeight="1" x14ac:dyDescent="0.3">
      <c r="A317" s="35"/>
      <c r="B317" s="12"/>
      <c r="C317" s="54" t="s">
        <v>284</v>
      </c>
      <c r="D317" s="80"/>
      <c r="E317" s="13">
        <f>SUM(E318:E319)</f>
        <v>0</v>
      </c>
      <c r="F317" s="13">
        <f>SUM(F318:F319)</f>
        <v>0</v>
      </c>
      <c r="G317" s="13">
        <f>E317+F317</f>
        <v>0</v>
      </c>
      <c r="H317" s="13">
        <f>SUM(H318:H319)</f>
        <v>0</v>
      </c>
      <c r="I317" s="13">
        <f>SUM(I318:I319)</f>
        <v>0</v>
      </c>
      <c r="J317" s="13">
        <f t="shared" si="71"/>
        <v>0</v>
      </c>
    </row>
    <row r="318" spans="1:10" x14ac:dyDescent="0.3">
      <c r="A318" s="35"/>
      <c r="B318" s="12"/>
      <c r="C318" s="12"/>
      <c r="D318" s="10" t="s">
        <v>252</v>
      </c>
      <c r="E318" s="15">
        <v>0</v>
      </c>
      <c r="F318" s="15">
        <v>0</v>
      </c>
      <c r="G318" s="15">
        <f t="shared" si="75"/>
        <v>0</v>
      </c>
      <c r="H318" s="15">
        <v>0</v>
      </c>
      <c r="I318" s="15">
        <v>0</v>
      </c>
      <c r="J318" s="15">
        <f t="shared" si="71"/>
        <v>0</v>
      </c>
    </row>
    <row r="319" spans="1:10" x14ac:dyDescent="0.3">
      <c r="A319" s="35"/>
      <c r="B319" s="12"/>
      <c r="C319" s="12"/>
      <c r="D319" s="10" t="s">
        <v>329</v>
      </c>
      <c r="E319" s="15">
        <v>0</v>
      </c>
      <c r="F319" s="15">
        <v>0</v>
      </c>
      <c r="G319" s="15">
        <f t="shared" si="75"/>
        <v>0</v>
      </c>
      <c r="H319" s="15">
        <v>0</v>
      </c>
      <c r="I319" s="15">
        <v>0</v>
      </c>
      <c r="J319" s="15">
        <f t="shared" si="71"/>
        <v>0</v>
      </c>
    </row>
    <row r="320" spans="1:10" ht="12.75" customHeight="1" x14ac:dyDescent="0.3">
      <c r="A320" s="37"/>
      <c r="B320" s="46" t="s">
        <v>34</v>
      </c>
      <c r="C320" s="46"/>
      <c r="D320" s="47"/>
      <c r="E320" s="13">
        <f>E321+E323+E325</f>
        <v>0</v>
      </c>
      <c r="F320" s="13">
        <f>F321+F323+F325</f>
        <v>0</v>
      </c>
      <c r="G320" s="13">
        <f t="shared" si="75"/>
        <v>0</v>
      </c>
      <c r="H320" s="13">
        <f>H321+H323+H325</f>
        <v>0</v>
      </c>
      <c r="I320" s="13">
        <f>I321+I323+I325</f>
        <v>0</v>
      </c>
      <c r="J320" s="13">
        <f t="shared" si="71"/>
        <v>0</v>
      </c>
    </row>
    <row r="321" spans="1:10" ht="12.75" customHeight="1" x14ac:dyDescent="0.3">
      <c r="A321" s="35"/>
      <c r="B321" s="12"/>
      <c r="C321" s="54" t="s">
        <v>176</v>
      </c>
      <c r="D321" s="80"/>
      <c r="E321" s="13">
        <f>+E322</f>
        <v>0</v>
      </c>
      <c r="F321" s="13">
        <f>+F322</f>
        <v>0</v>
      </c>
      <c r="G321" s="13">
        <f t="shared" si="75"/>
        <v>0</v>
      </c>
      <c r="H321" s="13">
        <f t="shared" ref="H321:I321" si="83">+H322</f>
        <v>0</v>
      </c>
      <c r="I321" s="13">
        <f t="shared" si="83"/>
        <v>0</v>
      </c>
      <c r="J321" s="13">
        <f t="shared" si="71"/>
        <v>0</v>
      </c>
    </row>
    <row r="322" spans="1:10" x14ac:dyDescent="0.3">
      <c r="A322" s="35"/>
      <c r="B322" s="12"/>
      <c r="C322" s="12"/>
      <c r="D322" s="10" t="s">
        <v>326</v>
      </c>
      <c r="E322" s="11">
        <v>0</v>
      </c>
      <c r="F322" s="11">
        <v>0</v>
      </c>
      <c r="G322" s="11">
        <f t="shared" si="75"/>
        <v>0</v>
      </c>
      <c r="H322" s="11">
        <v>0</v>
      </c>
      <c r="I322" s="11">
        <v>0</v>
      </c>
      <c r="J322" s="11">
        <f t="shared" si="71"/>
        <v>0</v>
      </c>
    </row>
    <row r="323" spans="1:10" ht="13.5" customHeight="1" x14ac:dyDescent="0.3">
      <c r="A323" s="35"/>
      <c r="B323" s="12"/>
      <c r="C323" s="54" t="s">
        <v>177</v>
      </c>
      <c r="D323" s="80"/>
      <c r="E323" s="13">
        <f>SUM(E324)</f>
        <v>0</v>
      </c>
      <c r="F323" s="13">
        <f t="shared" ref="F323:I323" si="84">SUM(F324)</f>
        <v>0</v>
      </c>
      <c r="G323" s="13">
        <f t="shared" si="84"/>
        <v>0</v>
      </c>
      <c r="H323" s="13">
        <f t="shared" si="84"/>
        <v>0</v>
      </c>
      <c r="I323" s="13">
        <f t="shared" si="84"/>
        <v>0</v>
      </c>
      <c r="J323" s="13">
        <f t="shared" si="71"/>
        <v>0</v>
      </c>
    </row>
    <row r="324" spans="1:10" x14ac:dyDescent="0.3">
      <c r="A324" s="35"/>
      <c r="B324" s="12"/>
      <c r="C324" s="12"/>
      <c r="D324" s="10" t="s">
        <v>252</v>
      </c>
      <c r="E324" s="11">
        <v>0</v>
      </c>
      <c r="F324" s="11">
        <v>0</v>
      </c>
      <c r="G324" s="11">
        <f t="shared" si="75"/>
        <v>0</v>
      </c>
      <c r="H324" s="11">
        <v>0</v>
      </c>
      <c r="I324" s="11">
        <v>0</v>
      </c>
      <c r="J324" s="11">
        <f t="shared" si="71"/>
        <v>0</v>
      </c>
    </row>
    <row r="325" spans="1:10" ht="14.25" customHeight="1" x14ac:dyDescent="0.3">
      <c r="A325" s="35"/>
      <c r="B325" s="12"/>
      <c r="C325" s="54" t="s">
        <v>178</v>
      </c>
      <c r="D325" s="80"/>
      <c r="E325" s="13">
        <v>0</v>
      </c>
      <c r="F325" s="13">
        <v>0</v>
      </c>
      <c r="G325" s="13">
        <f t="shared" si="75"/>
        <v>0</v>
      </c>
      <c r="H325" s="13">
        <v>0</v>
      </c>
      <c r="I325" s="13">
        <v>0</v>
      </c>
      <c r="J325" s="13">
        <f t="shared" si="71"/>
        <v>0</v>
      </c>
    </row>
    <row r="326" spans="1:10" ht="14.25" customHeight="1" x14ac:dyDescent="0.3">
      <c r="A326" s="35"/>
      <c r="B326" s="46" t="s">
        <v>286</v>
      </c>
      <c r="C326" s="46"/>
      <c r="D326" s="47"/>
      <c r="E326" s="13">
        <f>E327</f>
        <v>0</v>
      </c>
      <c r="F326" s="13">
        <f>F327</f>
        <v>0</v>
      </c>
      <c r="G326" s="13">
        <f t="shared" si="75"/>
        <v>0</v>
      </c>
      <c r="H326" s="13">
        <f t="shared" ref="H326:I326" si="85">H327</f>
        <v>0</v>
      </c>
      <c r="I326" s="13">
        <f t="shared" si="85"/>
        <v>0</v>
      </c>
      <c r="J326" s="13">
        <f t="shared" si="71"/>
        <v>0</v>
      </c>
    </row>
    <row r="327" spans="1:10" ht="13.5" customHeight="1" x14ac:dyDescent="0.3">
      <c r="A327" s="35"/>
      <c r="B327" s="12"/>
      <c r="C327" s="54" t="s">
        <v>287</v>
      </c>
      <c r="D327" s="80"/>
      <c r="E327" s="13">
        <f>+E328</f>
        <v>0</v>
      </c>
      <c r="F327" s="13">
        <f>+F328</f>
        <v>0</v>
      </c>
      <c r="G327" s="13">
        <f t="shared" si="75"/>
        <v>0</v>
      </c>
      <c r="H327" s="13">
        <f t="shared" ref="H327:I327" si="86">+H328</f>
        <v>0</v>
      </c>
      <c r="I327" s="13">
        <f t="shared" si="86"/>
        <v>0</v>
      </c>
      <c r="J327" s="13">
        <f t="shared" si="71"/>
        <v>0</v>
      </c>
    </row>
    <row r="328" spans="1:10" x14ac:dyDescent="0.3">
      <c r="A328" s="35"/>
      <c r="B328" s="12"/>
      <c r="C328" s="40"/>
      <c r="D328" s="24" t="s">
        <v>252</v>
      </c>
      <c r="E328" s="11">
        <v>0</v>
      </c>
      <c r="F328" s="11">
        <v>0</v>
      </c>
      <c r="G328" s="11">
        <f t="shared" si="75"/>
        <v>0</v>
      </c>
      <c r="H328" s="11">
        <v>0</v>
      </c>
      <c r="I328" s="11">
        <v>0</v>
      </c>
      <c r="J328" s="11">
        <f t="shared" si="71"/>
        <v>0</v>
      </c>
    </row>
    <row r="329" spans="1:10" ht="12.75" customHeight="1" x14ac:dyDescent="0.3">
      <c r="A329" s="35"/>
      <c r="B329" s="46" t="s">
        <v>35</v>
      </c>
      <c r="C329" s="46"/>
      <c r="D329" s="47"/>
      <c r="E329" s="13">
        <f>+E330+E332+E334</f>
        <v>0</v>
      </c>
      <c r="F329" s="13">
        <f>+F330+F332+F334</f>
        <v>0</v>
      </c>
      <c r="G329" s="13">
        <f t="shared" si="75"/>
        <v>0</v>
      </c>
      <c r="H329" s="13">
        <f>+H330+H332+H334</f>
        <v>0</v>
      </c>
      <c r="I329" s="13">
        <f>+I330+I332+I334</f>
        <v>0</v>
      </c>
      <c r="J329" s="13">
        <f t="shared" si="71"/>
        <v>0</v>
      </c>
    </row>
    <row r="330" spans="1:10" ht="12.75" customHeight="1" x14ac:dyDescent="0.3">
      <c r="A330" s="35"/>
      <c r="B330" s="12"/>
      <c r="C330" s="54" t="s">
        <v>179</v>
      </c>
      <c r="D330" s="80"/>
      <c r="E330" s="13">
        <f>SUM(E331:E331)</f>
        <v>0</v>
      </c>
      <c r="F330" s="13">
        <f>SUM(F331:F331)</f>
        <v>0</v>
      </c>
      <c r="G330" s="13">
        <f>E330+F330</f>
        <v>0</v>
      </c>
      <c r="H330" s="13">
        <f>SUM(H331:H331)</f>
        <v>0</v>
      </c>
      <c r="I330" s="13">
        <f>SUM(I331:I331)</f>
        <v>0</v>
      </c>
      <c r="J330" s="13">
        <f t="shared" si="71"/>
        <v>0</v>
      </c>
    </row>
    <row r="331" spans="1:10" x14ac:dyDescent="0.3">
      <c r="A331" s="35"/>
      <c r="B331" s="12"/>
      <c r="C331" s="12"/>
      <c r="D331" s="10" t="s">
        <v>388</v>
      </c>
      <c r="E331" s="11">
        <v>0</v>
      </c>
      <c r="F331" s="11">
        <v>0</v>
      </c>
      <c r="G331" s="11">
        <f t="shared" si="75"/>
        <v>0</v>
      </c>
      <c r="H331" s="11">
        <v>0</v>
      </c>
      <c r="I331" s="11">
        <v>0</v>
      </c>
      <c r="J331" s="11">
        <f t="shared" si="71"/>
        <v>0</v>
      </c>
    </row>
    <row r="332" spans="1:10" ht="15" customHeight="1" x14ac:dyDescent="0.3">
      <c r="A332" s="35"/>
      <c r="B332" s="12"/>
      <c r="C332" s="54" t="s">
        <v>180</v>
      </c>
      <c r="D332" s="80"/>
      <c r="E332" s="13">
        <f>SUM(E333)</f>
        <v>0</v>
      </c>
      <c r="F332" s="13">
        <f>SUM(F333)</f>
        <v>0</v>
      </c>
      <c r="G332" s="13">
        <f t="shared" si="75"/>
        <v>0</v>
      </c>
      <c r="H332" s="13">
        <f t="shared" ref="H332:I332" si="87">SUM(H333)</f>
        <v>0</v>
      </c>
      <c r="I332" s="13">
        <f t="shared" si="87"/>
        <v>0</v>
      </c>
      <c r="J332" s="13">
        <f t="shared" si="71"/>
        <v>0</v>
      </c>
    </row>
    <row r="333" spans="1:10" ht="18.75" customHeight="1" x14ac:dyDescent="0.3">
      <c r="A333" s="35"/>
      <c r="B333" s="12"/>
      <c r="C333" s="12"/>
      <c r="D333" s="10" t="s">
        <v>252</v>
      </c>
      <c r="E333" s="11">
        <v>0</v>
      </c>
      <c r="F333" s="11">
        <v>0</v>
      </c>
      <c r="G333" s="11">
        <f t="shared" si="75"/>
        <v>0</v>
      </c>
      <c r="H333" s="11">
        <v>0</v>
      </c>
      <c r="I333" s="11">
        <v>0</v>
      </c>
      <c r="J333" s="11">
        <f t="shared" si="71"/>
        <v>0</v>
      </c>
    </row>
    <row r="334" spans="1:10" ht="14.25" customHeight="1" x14ac:dyDescent="0.3">
      <c r="A334" s="35"/>
      <c r="B334" s="12"/>
      <c r="C334" s="54" t="s">
        <v>181</v>
      </c>
      <c r="D334" s="80"/>
      <c r="E334" s="13">
        <v>0</v>
      </c>
      <c r="F334" s="13">
        <v>0</v>
      </c>
      <c r="G334" s="13">
        <f t="shared" si="75"/>
        <v>0</v>
      </c>
      <c r="H334" s="13">
        <v>0</v>
      </c>
      <c r="I334" s="13">
        <v>0</v>
      </c>
      <c r="J334" s="13">
        <f t="shared" si="71"/>
        <v>0</v>
      </c>
    </row>
    <row r="335" spans="1:10" ht="14.25" customHeight="1" x14ac:dyDescent="0.3">
      <c r="A335" s="35"/>
      <c r="B335" s="46" t="s">
        <v>36</v>
      </c>
      <c r="C335" s="46"/>
      <c r="D335" s="47"/>
      <c r="E335" s="13">
        <f>SUM(E336)</f>
        <v>0</v>
      </c>
      <c r="F335" s="13">
        <f>SUM(F336)</f>
        <v>0</v>
      </c>
      <c r="G335" s="13">
        <f t="shared" si="75"/>
        <v>0</v>
      </c>
      <c r="H335" s="13">
        <f t="shared" ref="H335:I335" si="88">SUM(H336)</f>
        <v>0</v>
      </c>
      <c r="I335" s="13">
        <f t="shared" si="88"/>
        <v>0</v>
      </c>
      <c r="J335" s="13">
        <f t="shared" si="71"/>
        <v>0</v>
      </c>
    </row>
    <row r="336" spans="1:10" s="17" customFormat="1" ht="14.25" customHeight="1" x14ac:dyDescent="0.3">
      <c r="A336" s="36"/>
      <c r="B336" s="79"/>
      <c r="C336" s="54" t="s">
        <v>182</v>
      </c>
      <c r="D336" s="80"/>
      <c r="E336" s="13">
        <f>+E337</f>
        <v>0</v>
      </c>
      <c r="F336" s="13">
        <f>+F337</f>
        <v>0</v>
      </c>
      <c r="G336" s="13">
        <f t="shared" si="75"/>
        <v>0</v>
      </c>
      <c r="H336" s="13">
        <f>+H337</f>
        <v>0</v>
      </c>
      <c r="I336" s="13">
        <f>+I337</f>
        <v>0</v>
      </c>
      <c r="J336" s="13">
        <f t="shared" si="71"/>
        <v>0</v>
      </c>
    </row>
    <row r="337" spans="1:10" ht="14.25" customHeight="1" x14ac:dyDescent="0.3">
      <c r="A337" s="35"/>
      <c r="B337" s="12"/>
      <c r="C337" s="58"/>
      <c r="D337" s="58" t="s">
        <v>182</v>
      </c>
      <c r="E337" s="11">
        <v>0</v>
      </c>
      <c r="F337" s="11">
        <v>0</v>
      </c>
      <c r="G337" s="11">
        <f t="shared" si="75"/>
        <v>0</v>
      </c>
      <c r="H337" s="11">
        <v>0</v>
      </c>
      <c r="I337" s="11">
        <v>0</v>
      </c>
      <c r="J337" s="11">
        <f t="shared" si="71"/>
        <v>0</v>
      </c>
    </row>
    <row r="338" spans="1:10" ht="14.25" customHeight="1" x14ac:dyDescent="0.3">
      <c r="A338" s="35"/>
      <c r="B338" s="46" t="s">
        <v>37</v>
      </c>
      <c r="C338" s="46"/>
      <c r="D338" s="47"/>
      <c r="E338" s="13">
        <f>+E339+E340+E342+E344+E346+E348+E351</f>
        <v>0</v>
      </c>
      <c r="F338" s="13">
        <f>+F339+F340+F342+F344+F346+F348+F351</f>
        <v>0</v>
      </c>
      <c r="G338" s="13">
        <f>E338+F338</f>
        <v>0</v>
      </c>
      <c r="H338" s="13">
        <f>+H339+H340+H342+H344+H346+H348+H351</f>
        <v>0</v>
      </c>
      <c r="I338" s="13">
        <f>+I339+I340+I342+I344+I346+I348+I351</f>
        <v>0</v>
      </c>
      <c r="J338" s="13">
        <f>G338-H338</f>
        <v>0</v>
      </c>
    </row>
    <row r="339" spans="1:10" ht="14.25" customHeight="1" x14ac:dyDescent="0.3">
      <c r="A339" s="35"/>
      <c r="B339" s="12"/>
      <c r="C339" s="54" t="s">
        <v>183</v>
      </c>
      <c r="D339" s="80"/>
      <c r="E339" s="13">
        <v>0</v>
      </c>
      <c r="F339" s="13">
        <v>0</v>
      </c>
      <c r="G339" s="13">
        <f t="shared" si="75"/>
        <v>0</v>
      </c>
      <c r="H339" s="13">
        <v>0</v>
      </c>
      <c r="I339" s="13">
        <v>0</v>
      </c>
      <c r="J339" s="13">
        <f t="shared" si="71"/>
        <v>0</v>
      </c>
    </row>
    <row r="340" spans="1:10" ht="14.25" customHeight="1" x14ac:dyDescent="0.3">
      <c r="A340" s="35"/>
      <c r="B340" s="12"/>
      <c r="C340" s="54" t="s">
        <v>296</v>
      </c>
      <c r="D340" s="80"/>
      <c r="E340" s="13">
        <f>SUM(E341)</f>
        <v>0</v>
      </c>
      <c r="F340" s="13">
        <f>SUM(F341)</f>
        <v>0</v>
      </c>
      <c r="G340" s="13">
        <f t="shared" si="75"/>
        <v>0</v>
      </c>
      <c r="H340" s="13">
        <f>SUM(H341)</f>
        <v>0</v>
      </c>
      <c r="I340" s="13">
        <f>SUM(I341)</f>
        <v>0</v>
      </c>
      <c r="J340" s="13">
        <f>G340-H340</f>
        <v>0</v>
      </c>
    </row>
    <row r="341" spans="1:10" x14ac:dyDescent="0.3">
      <c r="A341" s="35"/>
      <c r="B341" s="12"/>
      <c r="C341" s="12"/>
      <c r="D341" s="10" t="s">
        <v>252</v>
      </c>
      <c r="E341" s="11">
        <v>0</v>
      </c>
      <c r="F341" s="11">
        <v>0</v>
      </c>
      <c r="G341" s="11">
        <f t="shared" si="75"/>
        <v>0</v>
      </c>
      <c r="H341" s="11">
        <v>0</v>
      </c>
      <c r="I341" s="11">
        <v>0</v>
      </c>
      <c r="J341" s="11">
        <f t="shared" ref="J341" si="89">G341-H341</f>
        <v>0</v>
      </c>
    </row>
    <row r="342" spans="1:10" ht="14.25" customHeight="1" x14ac:dyDescent="0.3">
      <c r="A342" s="35"/>
      <c r="B342" s="12"/>
      <c r="C342" s="54" t="s">
        <v>184</v>
      </c>
      <c r="D342" s="80"/>
      <c r="E342" s="13">
        <f>SUM(E343:E343)</f>
        <v>0</v>
      </c>
      <c r="F342" s="13">
        <f>SUM(F343:F343)</f>
        <v>0</v>
      </c>
      <c r="G342" s="13">
        <f t="shared" si="75"/>
        <v>0</v>
      </c>
      <c r="H342" s="13">
        <f>SUM(H343:H343)</f>
        <v>0</v>
      </c>
      <c r="I342" s="13">
        <f>SUM(I343:I343)</f>
        <v>0</v>
      </c>
      <c r="J342" s="13">
        <f t="shared" si="71"/>
        <v>0</v>
      </c>
    </row>
    <row r="343" spans="1:10" ht="15" customHeight="1" x14ac:dyDescent="0.3">
      <c r="A343" s="35"/>
      <c r="B343" s="12"/>
      <c r="C343" s="12"/>
      <c r="D343" s="10" t="s">
        <v>184</v>
      </c>
      <c r="E343" s="11">
        <v>0</v>
      </c>
      <c r="F343" s="11">
        <v>0</v>
      </c>
      <c r="G343" s="11">
        <f t="shared" si="75"/>
        <v>0</v>
      </c>
      <c r="H343" s="11">
        <v>0</v>
      </c>
      <c r="I343" s="11">
        <v>0</v>
      </c>
      <c r="J343" s="11">
        <f t="shared" ref="J343:J377" si="90">G343-H343</f>
        <v>0</v>
      </c>
    </row>
    <row r="344" spans="1:10" ht="25.5" customHeight="1" x14ac:dyDescent="0.3">
      <c r="A344" s="35"/>
      <c r="B344" s="12"/>
      <c r="C344" s="102" t="s">
        <v>223</v>
      </c>
      <c r="D344" s="103"/>
      <c r="E344" s="13">
        <f>SUM(E345)</f>
        <v>0</v>
      </c>
      <c r="F344" s="13">
        <f>SUM(F345)</f>
        <v>0</v>
      </c>
      <c r="G344" s="13">
        <f t="shared" si="75"/>
        <v>0</v>
      </c>
      <c r="H344" s="13">
        <f t="shared" ref="H344:I344" si="91">SUM(H345)</f>
        <v>0</v>
      </c>
      <c r="I344" s="13">
        <f t="shared" si="91"/>
        <v>0</v>
      </c>
      <c r="J344" s="13">
        <f t="shared" si="90"/>
        <v>0</v>
      </c>
    </row>
    <row r="345" spans="1:10" x14ac:dyDescent="0.3">
      <c r="A345" s="35"/>
      <c r="B345" s="12"/>
      <c r="C345" s="12"/>
      <c r="D345" s="10" t="s">
        <v>252</v>
      </c>
      <c r="E345" s="11">
        <v>0</v>
      </c>
      <c r="F345" s="11">
        <v>0</v>
      </c>
      <c r="G345" s="11">
        <f t="shared" si="75"/>
        <v>0</v>
      </c>
      <c r="H345" s="11">
        <v>0</v>
      </c>
      <c r="I345" s="11">
        <v>0</v>
      </c>
      <c r="J345" s="11">
        <f t="shared" si="90"/>
        <v>0</v>
      </c>
    </row>
    <row r="346" spans="1:10" x14ac:dyDescent="0.3">
      <c r="A346" s="35"/>
      <c r="B346" s="12"/>
      <c r="C346" s="54" t="s">
        <v>224</v>
      </c>
      <c r="D346" s="80"/>
      <c r="E346" s="13">
        <f>SUM(E347:E347)</f>
        <v>0</v>
      </c>
      <c r="F346" s="13">
        <f>SUM(F347:F347)</f>
        <v>0</v>
      </c>
      <c r="G346" s="13">
        <f t="shared" si="75"/>
        <v>0</v>
      </c>
      <c r="H346" s="13">
        <f>SUM(H347:H347)</f>
        <v>0</v>
      </c>
      <c r="I346" s="13">
        <f>SUM(I347:I347)</f>
        <v>0</v>
      </c>
      <c r="J346" s="13">
        <f t="shared" si="90"/>
        <v>0</v>
      </c>
    </row>
    <row r="347" spans="1:10" x14ac:dyDescent="0.3">
      <c r="A347" s="35"/>
      <c r="B347" s="12"/>
      <c r="C347" s="12"/>
      <c r="D347" s="10" t="s">
        <v>389</v>
      </c>
      <c r="E347" s="11">
        <v>0</v>
      </c>
      <c r="F347" s="11">
        <v>0</v>
      </c>
      <c r="G347" s="11">
        <f>E347+F347</f>
        <v>0</v>
      </c>
      <c r="H347" s="11">
        <v>0</v>
      </c>
      <c r="I347" s="11">
        <v>0</v>
      </c>
      <c r="J347" s="11">
        <f>G347-H347</f>
        <v>0</v>
      </c>
    </row>
    <row r="348" spans="1:10" ht="14.25" customHeight="1" x14ac:dyDescent="0.3">
      <c r="A348" s="35"/>
      <c r="B348" s="12"/>
      <c r="C348" s="54" t="s">
        <v>185</v>
      </c>
      <c r="D348" s="80"/>
      <c r="E348" s="13">
        <f>SUM(E349:E350)</f>
        <v>0</v>
      </c>
      <c r="F348" s="13">
        <f t="shared" ref="F348:J348" si="92">SUM(F349:F350)</f>
        <v>0</v>
      </c>
      <c r="G348" s="13">
        <f t="shared" si="92"/>
        <v>0</v>
      </c>
      <c r="H348" s="13">
        <f t="shared" si="92"/>
        <v>0</v>
      </c>
      <c r="I348" s="13">
        <f t="shared" si="92"/>
        <v>0</v>
      </c>
      <c r="J348" s="13">
        <f t="shared" si="92"/>
        <v>0</v>
      </c>
    </row>
    <row r="349" spans="1:10" x14ac:dyDescent="0.3">
      <c r="A349" s="35"/>
      <c r="B349" s="12"/>
      <c r="C349" s="12"/>
      <c r="D349" s="10" t="s">
        <v>390</v>
      </c>
      <c r="E349" s="11">
        <v>0</v>
      </c>
      <c r="F349" s="11">
        <v>0</v>
      </c>
      <c r="G349" s="11">
        <f t="shared" si="75"/>
        <v>0</v>
      </c>
      <c r="H349" s="11">
        <v>0</v>
      </c>
      <c r="I349" s="11">
        <v>0</v>
      </c>
      <c r="J349" s="11">
        <f t="shared" si="90"/>
        <v>0</v>
      </c>
    </row>
    <row r="350" spans="1:10" x14ac:dyDescent="0.3">
      <c r="A350" s="35"/>
      <c r="B350" s="12"/>
      <c r="C350" s="12"/>
      <c r="D350" s="10" t="s">
        <v>391</v>
      </c>
      <c r="E350" s="11">
        <v>0</v>
      </c>
      <c r="F350" s="11">
        <v>0</v>
      </c>
      <c r="G350" s="11">
        <f t="shared" si="75"/>
        <v>0</v>
      </c>
      <c r="H350" s="11">
        <v>0</v>
      </c>
      <c r="I350" s="11">
        <v>0</v>
      </c>
      <c r="J350" s="11">
        <f t="shared" si="90"/>
        <v>0</v>
      </c>
    </row>
    <row r="351" spans="1:10" ht="14.25" customHeight="1" x14ac:dyDescent="0.3">
      <c r="A351" s="35"/>
      <c r="B351" s="12"/>
      <c r="C351" s="54" t="s">
        <v>186</v>
      </c>
      <c r="D351" s="80"/>
      <c r="E351" s="13">
        <f>SUM(E352:E352)</f>
        <v>0</v>
      </c>
      <c r="F351" s="13">
        <f>SUM(F352:F352)</f>
        <v>0</v>
      </c>
      <c r="G351" s="13">
        <f t="shared" si="75"/>
        <v>0</v>
      </c>
      <c r="H351" s="13">
        <f>SUM(H352:H352)</f>
        <v>0</v>
      </c>
      <c r="I351" s="13">
        <f>SUM(I352:I352)</f>
        <v>0</v>
      </c>
      <c r="J351" s="13">
        <f t="shared" si="90"/>
        <v>0</v>
      </c>
    </row>
    <row r="352" spans="1:10" ht="14.25" customHeight="1" x14ac:dyDescent="0.3">
      <c r="A352" s="35"/>
      <c r="B352" s="12"/>
      <c r="C352" s="12"/>
      <c r="D352" s="10" t="s">
        <v>392</v>
      </c>
      <c r="E352" s="11">
        <v>0</v>
      </c>
      <c r="F352" s="11">
        <v>0</v>
      </c>
      <c r="G352" s="11">
        <f t="shared" si="75"/>
        <v>0</v>
      </c>
      <c r="H352" s="11">
        <v>0</v>
      </c>
      <c r="I352" s="11">
        <v>0</v>
      </c>
      <c r="J352" s="11">
        <f t="shared" si="90"/>
        <v>0</v>
      </c>
    </row>
    <row r="353" spans="1:10" ht="14.25" customHeight="1" x14ac:dyDescent="0.3">
      <c r="A353" s="35"/>
      <c r="B353" s="46" t="s">
        <v>38</v>
      </c>
      <c r="C353" s="46"/>
      <c r="D353" s="47"/>
      <c r="E353" s="13">
        <f>E354</f>
        <v>0</v>
      </c>
      <c r="F353" s="13">
        <f>F354</f>
        <v>0</v>
      </c>
      <c r="G353" s="13">
        <f t="shared" si="75"/>
        <v>0</v>
      </c>
      <c r="H353" s="13">
        <f t="shared" ref="H353:I353" si="93">H354</f>
        <v>0</v>
      </c>
      <c r="I353" s="13">
        <f t="shared" si="93"/>
        <v>0</v>
      </c>
      <c r="J353" s="13">
        <f t="shared" si="90"/>
        <v>0</v>
      </c>
    </row>
    <row r="354" spans="1:10" ht="14.25" customHeight="1" x14ac:dyDescent="0.3">
      <c r="A354" s="35"/>
      <c r="B354" s="12"/>
      <c r="C354" s="54" t="s">
        <v>187</v>
      </c>
      <c r="D354" s="80"/>
      <c r="E354" s="13">
        <f>SUM(E355)</f>
        <v>0</v>
      </c>
      <c r="F354" s="13">
        <f>SUM(F355)</f>
        <v>0</v>
      </c>
      <c r="G354" s="13">
        <f t="shared" si="75"/>
        <v>0</v>
      </c>
      <c r="H354" s="13">
        <f t="shared" ref="H354:I354" si="94">SUM(H355)</f>
        <v>0</v>
      </c>
      <c r="I354" s="13">
        <f t="shared" si="94"/>
        <v>0</v>
      </c>
      <c r="J354" s="13">
        <f t="shared" si="90"/>
        <v>0</v>
      </c>
    </row>
    <row r="355" spans="1:10" ht="14.25" customHeight="1" x14ac:dyDescent="0.3">
      <c r="A355" s="35"/>
      <c r="B355" s="12"/>
      <c r="C355" s="12"/>
      <c r="D355" s="10" t="s">
        <v>187</v>
      </c>
      <c r="E355" s="11">
        <v>0</v>
      </c>
      <c r="F355" s="11">
        <v>0</v>
      </c>
      <c r="G355" s="11">
        <f t="shared" si="75"/>
        <v>0</v>
      </c>
      <c r="H355" s="11">
        <v>0</v>
      </c>
      <c r="I355" s="11">
        <v>0</v>
      </c>
      <c r="J355" s="11">
        <f t="shared" si="90"/>
        <v>0</v>
      </c>
    </row>
    <row r="356" spans="1:10" ht="14.25" customHeight="1" x14ac:dyDescent="0.3">
      <c r="A356" s="35"/>
      <c r="B356" s="12"/>
      <c r="C356" s="54" t="s">
        <v>188</v>
      </c>
      <c r="D356" s="80"/>
      <c r="E356" s="13">
        <v>0</v>
      </c>
      <c r="F356" s="13">
        <v>0</v>
      </c>
      <c r="G356" s="13">
        <f t="shared" si="75"/>
        <v>0</v>
      </c>
      <c r="H356" s="13">
        <v>0</v>
      </c>
      <c r="I356" s="13">
        <v>0</v>
      </c>
      <c r="J356" s="13">
        <f t="shared" si="90"/>
        <v>0</v>
      </c>
    </row>
    <row r="357" spans="1:10" ht="14.25" customHeight="1" x14ac:dyDescent="0.3">
      <c r="A357" s="35"/>
      <c r="B357" s="12"/>
      <c r="C357" s="54" t="s">
        <v>189</v>
      </c>
      <c r="D357" s="80"/>
      <c r="E357" s="13">
        <v>0</v>
      </c>
      <c r="F357" s="13">
        <v>0</v>
      </c>
      <c r="G357" s="13">
        <f t="shared" si="75"/>
        <v>0</v>
      </c>
      <c r="H357" s="13">
        <v>0</v>
      </c>
      <c r="I357" s="13">
        <v>0</v>
      </c>
      <c r="J357" s="13">
        <f t="shared" si="90"/>
        <v>0</v>
      </c>
    </row>
    <row r="358" spans="1:10" ht="14.25" customHeight="1" x14ac:dyDescent="0.3">
      <c r="A358" s="35"/>
      <c r="B358" s="12"/>
      <c r="C358" s="54" t="s">
        <v>190</v>
      </c>
      <c r="D358" s="80"/>
      <c r="E358" s="13">
        <v>0</v>
      </c>
      <c r="F358" s="13">
        <v>0</v>
      </c>
      <c r="G358" s="13">
        <f t="shared" si="75"/>
        <v>0</v>
      </c>
      <c r="H358" s="13">
        <v>0</v>
      </c>
      <c r="I358" s="13">
        <v>0</v>
      </c>
      <c r="J358" s="13">
        <f t="shared" si="90"/>
        <v>0</v>
      </c>
    </row>
    <row r="359" spans="1:10" ht="14.25" customHeight="1" x14ac:dyDescent="0.3">
      <c r="A359" s="35"/>
      <c r="B359" s="46" t="s">
        <v>39</v>
      </c>
      <c r="C359" s="46"/>
      <c r="D359" s="47"/>
      <c r="E359" s="13">
        <f>+E360+E362+E363</f>
        <v>0</v>
      </c>
      <c r="F359" s="13">
        <f>+F360+F362+F363</f>
        <v>0</v>
      </c>
      <c r="G359" s="13">
        <f t="shared" si="75"/>
        <v>0</v>
      </c>
      <c r="H359" s="13">
        <f t="shared" ref="H359:I359" si="95">+H360+H362+H363</f>
        <v>0</v>
      </c>
      <c r="I359" s="13">
        <f t="shared" si="95"/>
        <v>0</v>
      </c>
      <c r="J359" s="13">
        <f t="shared" si="90"/>
        <v>0</v>
      </c>
    </row>
    <row r="360" spans="1:10" ht="14.25" customHeight="1" x14ac:dyDescent="0.3">
      <c r="A360" s="36"/>
      <c r="B360" s="79"/>
      <c r="C360" s="53" t="s">
        <v>191</v>
      </c>
      <c r="D360" s="80"/>
      <c r="E360" s="13">
        <f>SUM(E361)</f>
        <v>0</v>
      </c>
      <c r="F360" s="13">
        <f>SUM(F361)</f>
        <v>0</v>
      </c>
      <c r="G360" s="13">
        <f t="shared" si="75"/>
        <v>0</v>
      </c>
      <c r="H360" s="13">
        <f>SUM(H361)</f>
        <v>0</v>
      </c>
      <c r="I360" s="13">
        <f>SUM(I361)</f>
        <v>0</v>
      </c>
      <c r="J360" s="13">
        <f t="shared" si="90"/>
        <v>0</v>
      </c>
    </row>
    <row r="361" spans="1:10" ht="14.25" customHeight="1" x14ac:dyDescent="0.3">
      <c r="A361" s="35"/>
      <c r="B361" s="12"/>
      <c r="C361" s="12"/>
      <c r="D361" s="10" t="s">
        <v>191</v>
      </c>
      <c r="E361" s="11">
        <v>0</v>
      </c>
      <c r="F361" s="11">
        <v>0</v>
      </c>
      <c r="G361" s="11">
        <f t="shared" si="75"/>
        <v>0</v>
      </c>
      <c r="H361" s="11">
        <v>0</v>
      </c>
      <c r="I361" s="11">
        <v>0</v>
      </c>
      <c r="J361" s="11">
        <f t="shared" si="90"/>
        <v>0</v>
      </c>
    </row>
    <row r="362" spans="1:10" ht="14.25" customHeight="1" x14ac:dyDescent="0.3">
      <c r="A362" s="36"/>
      <c r="B362" s="79"/>
      <c r="C362" s="54" t="s">
        <v>192</v>
      </c>
      <c r="D362" s="80"/>
      <c r="E362" s="13">
        <v>0</v>
      </c>
      <c r="F362" s="13">
        <v>0</v>
      </c>
      <c r="G362" s="13">
        <f t="shared" si="75"/>
        <v>0</v>
      </c>
      <c r="H362" s="13">
        <v>0</v>
      </c>
      <c r="I362" s="13">
        <v>0</v>
      </c>
      <c r="J362" s="13">
        <f t="shared" si="90"/>
        <v>0</v>
      </c>
    </row>
    <row r="363" spans="1:10" ht="14.25" customHeight="1" x14ac:dyDescent="0.3">
      <c r="A363" s="36"/>
      <c r="B363" s="79"/>
      <c r="C363" s="54" t="s">
        <v>193</v>
      </c>
      <c r="D363" s="80"/>
      <c r="E363" s="13">
        <v>0</v>
      </c>
      <c r="F363" s="13">
        <v>0</v>
      </c>
      <c r="G363" s="13">
        <f t="shared" si="75"/>
        <v>0</v>
      </c>
      <c r="H363" s="13">
        <v>0</v>
      </c>
      <c r="I363" s="13">
        <v>0</v>
      </c>
      <c r="J363" s="13">
        <f t="shared" si="90"/>
        <v>0</v>
      </c>
    </row>
    <row r="364" spans="1:10" ht="14.25" customHeight="1" x14ac:dyDescent="0.3">
      <c r="A364" s="45" t="s">
        <v>40</v>
      </c>
      <c r="B364" s="46"/>
      <c r="C364" s="46"/>
      <c r="D364" s="47"/>
      <c r="E364" s="13">
        <f>SUM(E365+E398+E407)</f>
        <v>96520122.420000002</v>
      </c>
      <c r="F364" s="13">
        <f>SUM(F365+F398+F407)</f>
        <v>0</v>
      </c>
      <c r="G364" s="13">
        <f t="shared" si="75"/>
        <v>96520122.420000002</v>
      </c>
      <c r="H364" s="13">
        <f>SUM(H365+H398+H407)</f>
        <v>0</v>
      </c>
      <c r="I364" s="13">
        <f>SUM(I365+I398+I407)</f>
        <v>0</v>
      </c>
      <c r="J364" s="13">
        <f t="shared" si="90"/>
        <v>96520122.420000002</v>
      </c>
    </row>
    <row r="365" spans="1:10" ht="14.25" customHeight="1" x14ac:dyDescent="0.3">
      <c r="A365" s="36"/>
      <c r="B365" s="46" t="s">
        <v>41</v>
      </c>
      <c r="C365" s="46"/>
      <c r="D365" s="47"/>
      <c r="E365" s="13">
        <f>E366+E370+E378+E372+E393</f>
        <v>96520122.420000002</v>
      </c>
      <c r="F365" s="13">
        <f t="shared" ref="F365:J365" si="96">F366+F370+F378+F372+F393</f>
        <v>0</v>
      </c>
      <c r="G365" s="13">
        <f t="shared" si="96"/>
        <v>96520122.420000002</v>
      </c>
      <c r="H365" s="13">
        <f t="shared" si="96"/>
        <v>0</v>
      </c>
      <c r="I365" s="13">
        <f t="shared" si="96"/>
        <v>0</v>
      </c>
      <c r="J365" s="13">
        <f t="shared" si="96"/>
        <v>96520122.420000002</v>
      </c>
    </row>
    <row r="366" spans="1:10" ht="14.25" customHeight="1" x14ac:dyDescent="0.3">
      <c r="A366" s="36"/>
      <c r="B366" s="79"/>
      <c r="C366" s="54" t="s">
        <v>194</v>
      </c>
      <c r="D366" s="80"/>
      <c r="E366" s="13">
        <f>E367</f>
        <v>0</v>
      </c>
      <c r="F366" s="13">
        <f t="shared" ref="F366:I366" si="97">F367</f>
        <v>0</v>
      </c>
      <c r="G366" s="13">
        <f t="shared" si="75"/>
        <v>0</v>
      </c>
      <c r="H366" s="13">
        <f t="shared" si="97"/>
        <v>0</v>
      </c>
      <c r="I366" s="13">
        <f t="shared" si="97"/>
        <v>0</v>
      </c>
      <c r="J366" s="13">
        <f t="shared" si="90"/>
        <v>0</v>
      </c>
    </row>
    <row r="367" spans="1:10" ht="12.75" hidden="1" customHeight="1" x14ac:dyDescent="0.3">
      <c r="A367" s="36"/>
      <c r="B367" s="79"/>
      <c r="C367" s="54" t="s">
        <v>246</v>
      </c>
      <c r="D367" s="80"/>
      <c r="E367" s="13">
        <f>SUM(E368:E369)</f>
        <v>0</v>
      </c>
      <c r="F367" s="13">
        <f>SUM(F368:F369)</f>
        <v>0</v>
      </c>
      <c r="G367" s="13">
        <f t="shared" si="75"/>
        <v>0</v>
      </c>
      <c r="H367" s="13">
        <f>SUM(H368:H369)</f>
        <v>0</v>
      </c>
      <c r="I367" s="13">
        <f>SUM(I368:I369)</f>
        <v>0</v>
      </c>
      <c r="J367" s="13">
        <f t="shared" si="90"/>
        <v>0</v>
      </c>
    </row>
    <row r="368" spans="1:10" ht="22.5" hidden="1" customHeight="1" x14ac:dyDescent="0.3">
      <c r="A368" s="36"/>
      <c r="B368" s="79"/>
      <c r="C368" s="79"/>
      <c r="D368" s="10" t="s">
        <v>394</v>
      </c>
      <c r="E368" s="11">
        <v>0</v>
      </c>
      <c r="F368" s="11">
        <v>0</v>
      </c>
      <c r="G368" s="11">
        <f t="shared" si="75"/>
        <v>0</v>
      </c>
      <c r="H368" s="11">
        <v>0</v>
      </c>
      <c r="I368" s="11">
        <v>0</v>
      </c>
      <c r="J368" s="11">
        <f t="shared" si="90"/>
        <v>0</v>
      </c>
    </row>
    <row r="369" spans="1:10" hidden="1" x14ac:dyDescent="0.3">
      <c r="A369" s="36"/>
      <c r="B369" s="79"/>
      <c r="C369" s="79"/>
      <c r="D369" s="10"/>
      <c r="E369" s="11">
        <v>0</v>
      </c>
      <c r="F369" s="11">
        <v>0</v>
      </c>
      <c r="G369" s="11">
        <f t="shared" si="75"/>
        <v>0</v>
      </c>
      <c r="H369" s="11">
        <v>0</v>
      </c>
      <c r="I369" s="11">
        <v>0</v>
      </c>
      <c r="J369" s="11">
        <f t="shared" si="90"/>
        <v>0</v>
      </c>
    </row>
    <row r="370" spans="1:10" ht="13.5" customHeight="1" x14ac:dyDescent="0.3">
      <c r="A370" s="36"/>
      <c r="B370" s="79"/>
      <c r="C370" s="53" t="s">
        <v>195</v>
      </c>
      <c r="D370" s="80"/>
      <c r="E370" s="13">
        <f>E371</f>
        <v>20472244.199999999</v>
      </c>
      <c r="F370" s="13">
        <f t="shared" ref="F370:J370" si="98">F371</f>
        <v>0</v>
      </c>
      <c r="G370" s="13">
        <f t="shared" si="98"/>
        <v>20472244.199999999</v>
      </c>
      <c r="H370" s="13">
        <f t="shared" si="98"/>
        <v>0</v>
      </c>
      <c r="I370" s="13">
        <f t="shared" si="98"/>
        <v>0</v>
      </c>
      <c r="J370" s="13">
        <f t="shared" si="98"/>
        <v>20472244.199999999</v>
      </c>
    </row>
    <row r="371" spans="1:10" ht="36" x14ac:dyDescent="0.3">
      <c r="A371" s="36"/>
      <c r="B371" s="79"/>
      <c r="C371" s="53"/>
      <c r="D371" s="10" t="s">
        <v>393</v>
      </c>
      <c r="E371" s="11">
        <v>20472244.199999999</v>
      </c>
      <c r="F371" s="11">
        <v>0</v>
      </c>
      <c r="G371" s="11">
        <f t="shared" si="75"/>
        <v>20472244.199999999</v>
      </c>
      <c r="H371" s="11">
        <v>0</v>
      </c>
      <c r="I371" s="11">
        <v>0</v>
      </c>
      <c r="J371" s="11">
        <f t="shared" si="90"/>
        <v>20472244.199999999</v>
      </c>
    </row>
    <row r="372" spans="1:10" ht="33.75" customHeight="1" x14ac:dyDescent="0.3">
      <c r="A372" s="36"/>
      <c r="B372" s="79"/>
      <c r="C372" s="104" t="s">
        <v>395</v>
      </c>
      <c r="D372" s="105"/>
      <c r="E372" s="13">
        <f>SUM(E373:E374)</f>
        <v>23060000</v>
      </c>
      <c r="F372" s="13">
        <f t="shared" ref="F372:J372" si="99">SUM(F373:F374)</f>
        <v>0</v>
      </c>
      <c r="G372" s="13">
        <f t="shared" si="99"/>
        <v>23060000</v>
      </c>
      <c r="H372" s="13">
        <f t="shared" si="99"/>
        <v>0</v>
      </c>
      <c r="I372" s="13">
        <f t="shared" si="99"/>
        <v>0</v>
      </c>
      <c r="J372" s="13">
        <f t="shared" si="99"/>
        <v>23060000</v>
      </c>
    </row>
    <row r="373" spans="1:10" ht="36" x14ac:dyDescent="0.3">
      <c r="A373" s="36"/>
      <c r="B373" s="79"/>
      <c r="C373" s="79"/>
      <c r="D373" s="10" t="s">
        <v>396</v>
      </c>
      <c r="E373" s="11">
        <v>23060000</v>
      </c>
      <c r="F373" s="11">
        <v>0</v>
      </c>
      <c r="G373" s="11">
        <f t="shared" ref="G373:G375" si="100">E373+F373</f>
        <v>23060000</v>
      </c>
      <c r="H373" s="11">
        <v>0</v>
      </c>
      <c r="I373" s="11">
        <v>0</v>
      </c>
      <c r="J373" s="11">
        <f t="shared" si="90"/>
        <v>23060000</v>
      </c>
    </row>
    <row r="374" spans="1:10" x14ac:dyDescent="0.3">
      <c r="A374" s="36"/>
      <c r="B374" s="79"/>
      <c r="C374" s="79"/>
      <c r="D374" s="10" t="s">
        <v>397</v>
      </c>
      <c r="E374" s="11">
        <v>0</v>
      </c>
      <c r="F374" s="11">
        <v>0</v>
      </c>
      <c r="G374" s="11">
        <f t="shared" si="100"/>
        <v>0</v>
      </c>
      <c r="H374" s="11">
        <v>0</v>
      </c>
      <c r="I374" s="11">
        <v>0</v>
      </c>
      <c r="J374" s="11">
        <f t="shared" si="90"/>
        <v>0</v>
      </c>
    </row>
    <row r="375" spans="1:10" ht="14.25" hidden="1" customHeight="1" x14ac:dyDescent="0.3">
      <c r="A375" s="36"/>
      <c r="B375" s="79"/>
      <c r="C375" s="54" t="s">
        <v>247</v>
      </c>
      <c r="D375" s="80"/>
      <c r="E375" s="13">
        <f>SUM(E376:E377)</f>
        <v>0</v>
      </c>
      <c r="F375" s="13">
        <f>SUM(F376:F377)</f>
        <v>0</v>
      </c>
      <c r="G375" s="13">
        <f t="shared" si="100"/>
        <v>0</v>
      </c>
      <c r="H375" s="13">
        <f>SUM(H376:H377)</f>
        <v>0</v>
      </c>
      <c r="I375" s="13">
        <f>SUM(I376:I377)</f>
        <v>0</v>
      </c>
      <c r="J375" s="13">
        <f t="shared" si="90"/>
        <v>0</v>
      </c>
    </row>
    <row r="376" spans="1:10" hidden="1" x14ac:dyDescent="0.3">
      <c r="A376" s="36"/>
      <c r="B376" s="79"/>
      <c r="C376" s="79"/>
      <c r="D376" s="10" t="s">
        <v>332</v>
      </c>
      <c r="E376" s="11">
        <v>0</v>
      </c>
      <c r="F376" s="11">
        <v>0</v>
      </c>
      <c r="G376" s="11">
        <f>E376+F376</f>
        <v>0</v>
      </c>
      <c r="H376" s="11">
        <v>0</v>
      </c>
      <c r="I376" s="11">
        <v>0</v>
      </c>
      <c r="J376" s="11">
        <f t="shared" si="90"/>
        <v>0</v>
      </c>
    </row>
    <row r="377" spans="1:10" ht="51.75" hidden="1" customHeight="1" x14ac:dyDescent="0.3">
      <c r="A377" s="36"/>
      <c r="B377" s="79"/>
      <c r="C377" s="79"/>
      <c r="D377" s="10"/>
      <c r="E377" s="11">
        <v>0</v>
      </c>
      <c r="F377" s="11">
        <v>0</v>
      </c>
      <c r="G377" s="11">
        <f t="shared" ref="G377" si="101">E377+F377</f>
        <v>0</v>
      </c>
      <c r="H377" s="11">
        <v>0</v>
      </c>
      <c r="I377" s="11">
        <v>0</v>
      </c>
      <c r="J377" s="11">
        <f t="shared" si="90"/>
        <v>0</v>
      </c>
    </row>
    <row r="378" spans="1:10" ht="12" customHeight="1" x14ac:dyDescent="0.3">
      <c r="A378" s="36"/>
      <c r="B378" s="79"/>
      <c r="C378" s="53" t="s">
        <v>197</v>
      </c>
      <c r="D378" s="80"/>
      <c r="E378" s="13">
        <f>E379+E380</f>
        <v>52987878.219999999</v>
      </c>
      <c r="F378" s="13">
        <f>F379+F380</f>
        <v>0</v>
      </c>
      <c r="G378" s="13">
        <f t="shared" ref="G378:J378" si="102">G379+G380</f>
        <v>52987878.219999999</v>
      </c>
      <c r="H378" s="13">
        <f t="shared" si="102"/>
        <v>0</v>
      </c>
      <c r="I378" s="13">
        <f t="shared" si="102"/>
        <v>0</v>
      </c>
      <c r="J378" s="13">
        <f t="shared" si="102"/>
        <v>52987878.219999999</v>
      </c>
    </row>
    <row r="379" spans="1:10" ht="21.75" customHeight="1" x14ac:dyDescent="0.3">
      <c r="A379" s="36"/>
      <c r="B379" s="79"/>
      <c r="C379" s="53"/>
      <c r="D379" s="10" t="s">
        <v>398</v>
      </c>
      <c r="E379" s="11">
        <f>46785585.8+6202292.42</f>
        <v>52987878.219999999</v>
      </c>
      <c r="F379" s="11">
        <v>0</v>
      </c>
      <c r="G379" s="11">
        <f t="shared" ref="G379:G385" si="103">E379+F379</f>
        <v>52987878.219999999</v>
      </c>
      <c r="H379" s="11">
        <v>0</v>
      </c>
      <c r="I379" s="11">
        <v>0</v>
      </c>
      <c r="J379" s="11">
        <f t="shared" ref="J379:J431" si="104">G379-H379</f>
        <v>52987878.219999999</v>
      </c>
    </row>
    <row r="380" spans="1:10" ht="22.5" customHeight="1" x14ac:dyDescent="0.3">
      <c r="A380" s="36"/>
      <c r="B380" s="79"/>
      <c r="C380" s="53"/>
      <c r="D380" s="10" t="s">
        <v>399</v>
      </c>
      <c r="E380" s="11">
        <v>0</v>
      </c>
      <c r="F380" s="11">
        <v>0</v>
      </c>
      <c r="G380" s="11">
        <f t="shared" si="103"/>
        <v>0</v>
      </c>
      <c r="H380" s="11">
        <v>0</v>
      </c>
      <c r="I380" s="11">
        <v>0</v>
      </c>
      <c r="J380" s="11">
        <f t="shared" si="104"/>
        <v>0</v>
      </c>
    </row>
    <row r="381" spans="1:10" ht="12" hidden="1" customHeight="1" x14ac:dyDescent="0.3">
      <c r="A381" s="36"/>
      <c r="B381" s="79"/>
      <c r="C381" s="53" t="s">
        <v>248</v>
      </c>
      <c r="D381" s="80"/>
      <c r="E381" s="13">
        <f>SUM(E382:E383)</f>
        <v>0</v>
      </c>
      <c r="F381" s="13">
        <f>SUM(F382:F383)</f>
        <v>0</v>
      </c>
      <c r="G381" s="13">
        <f t="shared" si="103"/>
        <v>0</v>
      </c>
      <c r="H381" s="13">
        <f>SUM(H382:H383)</f>
        <v>0</v>
      </c>
      <c r="I381" s="13">
        <f>SUM(I382:I383)</f>
        <v>0</v>
      </c>
      <c r="J381" s="13">
        <f t="shared" si="104"/>
        <v>0</v>
      </c>
    </row>
    <row r="382" spans="1:10" hidden="1" x14ac:dyDescent="0.3">
      <c r="A382" s="36"/>
      <c r="B382" s="79"/>
      <c r="C382" s="79"/>
      <c r="D382" s="10" t="s">
        <v>332</v>
      </c>
      <c r="E382" s="11">
        <v>0</v>
      </c>
      <c r="F382" s="11">
        <v>0</v>
      </c>
      <c r="G382" s="13">
        <f t="shared" si="103"/>
        <v>0</v>
      </c>
      <c r="H382" s="11">
        <v>0</v>
      </c>
      <c r="I382" s="11">
        <v>0</v>
      </c>
      <c r="J382" s="11">
        <f t="shared" si="104"/>
        <v>0</v>
      </c>
    </row>
    <row r="383" spans="1:10" ht="38.25" hidden="1" customHeight="1" x14ac:dyDescent="0.3">
      <c r="A383" s="36"/>
      <c r="B383" s="79"/>
      <c r="C383" s="79"/>
      <c r="D383" s="10"/>
      <c r="E383" s="11">
        <v>0</v>
      </c>
      <c r="F383" s="11">
        <v>0</v>
      </c>
      <c r="G383" s="13">
        <f t="shared" si="103"/>
        <v>0</v>
      </c>
      <c r="H383" s="11">
        <v>0</v>
      </c>
      <c r="I383" s="11">
        <v>0</v>
      </c>
      <c r="J383" s="11">
        <f t="shared" si="104"/>
        <v>0</v>
      </c>
    </row>
    <row r="384" spans="1:10" ht="14.25" hidden="1" customHeight="1" x14ac:dyDescent="0.3">
      <c r="A384" s="36"/>
      <c r="B384" s="79"/>
      <c r="C384" s="53" t="s">
        <v>249</v>
      </c>
      <c r="D384" s="80"/>
      <c r="E384" s="13">
        <f>SUM(E385:E386)</f>
        <v>0</v>
      </c>
      <c r="F384" s="13">
        <f>SUM(F385:F386)</f>
        <v>0</v>
      </c>
      <c r="G384" s="13">
        <f t="shared" si="103"/>
        <v>0</v>
      </c>
      <c r="H384" s="13">
        <f>SUM(H385:H386)</f>
        <v>0</v>
      </c>
      <c r="I384" s="13">
        <f>SUM(I385:I386)</f>
        <v>0</v>
      </c>
      <c r="J384" s="13">
        <f t="shared" si="104"/>
        <v>0</v>
      </c>
    </row>
    <row r="385" spans="1:10" hidden="1" x14ac:dyDescent="0.3">
      <c r="A385" s="36"/>
      <c r="B385" s="79"/>
      <c r="C385" s="79"/>
      <c r="D385" s="10" t="s">
        <v>332</v>
      </c>
      <c r="E385" s="11">
        <v>0</v>
      </c>
      <c r="F385" s="11">
        <v>0</v>
      </c>
      <c r="G385" s="11">
        <f t="shared" si="103"/>
        <v>0</v>
      </c>
      <c r="H385" s="11">
        <v>0</v>
      </c>
      <c r="I385" s="11">
        <v>0</v>
      </c>
      <c r="J385" s="11">
        <f t="shared" si="104"/>
        <v>0</v>
      </c>
    </row>
    <row r="386" spans="1:10" s="77" customFormat="1" hidden="1" x14ac:dyDescent="0.3">
      <c r="A386" s="36"/>
      <c r="B386" s="79"/>
      <c r="C386" s="79"/>
      <c r="D386" s="10"/>
      <c r="E386" s="11">
        <v>0</v>
      </c>
      <c r="F386" s="11">
        <v>0</v>
      </c>
      <c r="G386" s="11">
        <f>E386+F386</f>
        <v>0</v>
      </c>
      <c r="H386" s="11">
        <v>0</v>
      </c>
      <c r="I386" s="11">
        <v>0</v>
      </c>
      <c r="J386" s="11">
        <f>G386-H386</f>
        <v>0</v>
      </c>
    </row>
    <row r="387" spans="1:10" ht="15" hidden="1" customHeight="1" x14ac:dyDescent="0.3">
      <c r="A387" s="72"/>
      <c r="B387" s="73"/>
      <c r="C387" s="74" t="s">
        <v>250</v>
      </c>
      <c r="D387" s="75"/>
      <c r="E387" s="76">
        <f>SUM(E388:E389)</f>
        <v>0</v>
      </c>
      <c r="F387" s="76">
        <f>SUM(F388:F389)</f>
        <v>0</v>
      </c>
      <c r="G387" s="76">
        <f t="shared" ref="G387:G389" si="105">E387+F387</f>
        <v>0</v>
      </c>
      <c r="H387" s="76">
        <f>SUM(H388:H389)</f>
        <v>0</v>
      </c>
      <c r="I387" s="76">
        <f>SUM(I388:I389)</f>
        <v>0</v>
      </c>
      <c r="J387" s="76">
        <f t="shared" si="104"/>
        <v>0</v>
      </c>
    </row>
    <row r="388" spans="1:10" hidden="1" x14ac:dyDescent="0.3">
      <c r="A388" s="36"/>
      <c r="B388" s="79"/>
      <c r="C388" s="79"/>
      <c r="D388" s="10" t="s">
        <v>332</v>
      </c>
      <c r="E388" s="11">
        <v>0</v>
      </c>
      <c r="F388" s="11">
        <v>0</v>
      </c>
      <c r="G388" s="11">
        <f t="shared" si="105"/>
        <v>0</v>
      </c>
      <c r="H388" s="11">
        <v>0</v>
      </c>
      <c r="I388" s="11">
        <v>0</v>
      </c>
      <c r="J388" s="11">
        <f t="shared" si="104"/>
        <v>0</v>
      </c>
    </row>
    <row r="389" spans="1:10" hidden="1" x14ac:dyDescent="0.3">
      <c r="A389" s="36"/>
      <c r="B389" s="79"/>
      <c r="C389" s="79"/>
      <c r="D389" s="10"/>
      <c r="E389" s="11">
        <v>0</v>
      </c>
      <c r="F389" s="11">
        <v>0</v>
      </c>
      <c r="G389" s="11">
        <f t="shared" si="105"/>
        <v>0</v>
      </c>
      <c r="H389" s="11">
        <v>0</v>
      </c>
      <c r="I389" s="11">
        <v>0</v>
      </c>
      <c r="J389" s="11">
        <f t="shared" si="104"/>
        <v>0</v>
      </c>
    </row>
    <row r="390" spans="1:10" ht="12.75" hidden="1" customHeight="1" x14ac:dyDescent="0.3">
      <c r="A390" s="36"/>
      <c r="B390" s="79"/>
      <c r="C390" s="54" t="s">
        <v>292</v>
      </c>
      <c r="D390" s="80"/>
      <c r="E390" s="13">
        <f>SUM(E391:E392)</f>
        <v>0</v>
      </c>
      <c r="F390" s="13">
        <f>SUM(F391:F392)</f>
        <v>0</v>
      </c>
      <c r="G390" s="13">
        <f>E390+F390</f>
        <v>0</v>
      </c>
      <c r="H390" s="13">
        <f>SUM(H391:H392)</f>
        <v>0</v>
      </c>
      <c r="I390" s="13">
        <f>SUM(I391:I392)</f>
        <v>0</v>
      </c>
      <c r="J390" s="13">
        <f t="shared" si="104"/>
        <v>0</v>
      </c>
    </row>
    <row r="391" spans="1:10" ht="51" hidden="1" customHeight="1" x14ac:dyDescent="0.3">
      <c r="A391" s="36"/>
      <c r="B391" s="79"/>
      <c r="C391" s="79"/>
      <c r="D391" s="10" t="s">
        <v>330</v>
      </c>
      <c r="E391" s="11">
        <v>0</v>
      </c>
      <c r="F391" s="11">
        <v>0</v>
      </c>
      <c r="G391" s="11">
        <f t="shared" ref="G391:G392" si="106">E391+F391</f>
        <v>0</v>
      </c>
      <c r="H391" s="11">
        <v>0</v>
      </c>
      <c r="I391" s="11">
        <v>0</v>
      </c>
      <c r="J391" s="11">
        <f t="shared" si="104"/>
        <v>0</v>
      </c>
    </row>
    <row r="392" spans="1:10" ht="36" hidden="1" x14ac:dyDescent="0.3">
      <c r="A392" s="36"/>
      <c r="B392" s="79"/>
      <c r="C392" s="79"/>
      <c r="D392" s="10" t="s">
        <v>331</v>
      </c>
      <c r="E392" s="11">
        <v>0</v>
      </c>
      <c r="F392" s="11">
        <v>0</v>
      </c>
      <c r="G392" s="11">
        <f t="shared" si="106"/>
        <v>0</v>
      </c>
      <c r="H392" s="11">
        <v>0</v>
      </c>
      <c r="I392" s="11">
        <v>0</v>
      </c>
      <c r="J392" s="11">
        <f t="shared" si="104"/>
        <v>0</v>
      </c>
    </row>
    <row r="393" spans="1:10" ht="13.5" customHeight="1" x14ac:dyDescent="0.3">
      <c r="A393" s="36"/>
      <c r="B393" s="79"/>
      <c r="C393" s="53" t="s">
        <v>198</v>
      </c>
      <c r="D393" s="80"/>
      <c r="E393" s="13">
        <f>E394</f>
        <v>0</v>
      </c>
      <c r="F393" s="13">
        <f t="shared" ref="F393:I393" si="107">F394</f>
        <v>0</v>
      </c>
      <c r="G393" s="13">
        <f t="shared" si="107"/>
        <v>0</v>
      </c>
      <c r="H393" s="13">
        <f t="shared" si="107"/>
        <v>0</v>
      </c>
      <c r="I393" s="13">
        <f t="shared" si="107"/>
        <v>0</v>
      </c>
      <c r="J393" s="13">
        <f t="shared" si="104"/>
        <v>0</v>
      </c>
    </row>
    <row r="394" spans="1:10" ht="13.5" customHeight="1" x14ac:dyDescent="0.3">
      <c r="A394" s="36"/>
      <c r="B394" s="79"/>
      <c r="C394" s="53"/>
      <c r="D394" s="10" t="s">
        <v>400</v>
      </c>
      <c r="E394" s="11">
        <v>0</v>
      </c>
      <c r="F394" s="11">
        <v>0</v>
      </c>
      <c r="G394" s="11">
        <f t="shared" ref="G394:G432" si="108">E394+F394</f>
        <v>0</v>
      </c>
      <c r="H394" s="11">
        <v>0</v>
      </c>
      <c r="I394" s="11">
        <v>0</v>
      </c>
      <c r="J394" s="11">
        <f t="shared" si="104"/>
        <v>0</v>
      </c>
    </row>
    <row r="395" spans="1:10" ht="13.5" customHeight="1" x14ac:dyDescent="0.3">
      <c r="A395" s="36"/>
      <c r="B395" s="79"/>
      <c r="C395" s="53" t="s">
        <v>199</v>
      </c>
      <c r="D395" s="80"/>
      <c r="E395" s="13">
        <v>0</v>
      </c>
      <c r="F395" s="13">
        <v>0</v>
      </c>
      <c r="G395" s="13">
        <f t="shared" si="108"/>
        <v>0</v>
      </c>
      <c r="H395" s="13">
        <v>0</v>
      </c>
      <c r="I395" s="13">
        <v>0</v>
      </c>
      <c r="J395" s="13">
        <f t="shared" si="104"/>
        <v>0</v>
      </c>
    </row>
    <row r="396" spans="1:10" ht="13.5" customHeight="1" x14ac:dyDescent="0.3">
      <c r="A396" s="36"/>
      <c r="B396" s="79"/>
      <c r="C396" s="53" t="s">
        <v>200</v>
      </c>
      <c r="D396" s="80"/>
      <c r="E396" s="13">
        <v>0</v>
      </c>
      <c r="F396" s="13">
        <v>0</v>
      </c>
      <c r="G396" s="13">
        <f t="shared" si="108"/>
        <v>0</v>
      </c>
      <c r="H396" s="13">
        <v>0</v>
      </c>
      <c r="I396" s="13">
        <v>0</v>
      </c>
      <c r="J396" s="13">
        <f t="shared" si="104"/>
        <v>0</v>
      </c>
    </row>
    <row r="397" spans="1:10" ht="13.5" customHeight="1" x14ac:dyDescent="0.3">
      <c r="A397" s="36"/>
      <c r="B397" s="79"/>
      <c r="C397" s="53" t="s">
        <v>201</v>
      </c>
      <c r="D397" s="80"/>
      <c r="E397" s="13">
        <v>0</v>
      </c>
      <c r="F397" s="13">
        <v>0</v>
      </c>
      <c r="G397" s="13">
        <f t="shared" si="108"/>
        <v>0</v>
      </c>
      <c r="H397" s="13">
        <v>0</v>
      </c>
      <c r="I397" s="13">
        <v>0</v>
      </c>
      <c r="J397" s="13">
        <f t="shared" si="104"/>
        <v>0</v>
      </c>
    </row>
    <row r="398" spans="1:10" ht="13.5" customHeight="1" x14ac:dyDescent="0.3">
      <c r="A398" s="36"/>
      <c r="B398" s="46" t="s">
        <v>42</v>
      </c>
      <c r="C398" s="46"/>
      <c r="D398" s="47"/>
      <c r="E398" s="13">
        <f>+E399+E400+E401+E402+E403+E404+E405+E406</f>
        <v>0</v>
      </c>
      <c r="F398" s="13">
        <f>+F399+F400+F401+F402+F403+F404+F405+F406</f>
        <v>0</v>
      </c>
      <c r="G398" s="13">
        <f t="shared" si="108"/>
        <v>0</v>
      </c>
      <c r="H398" s="13">
        <f>+H399+H400+H401+H402+H403+H404+H405+H406</f>
        <v>0</v>
      </c>
      <c r="I398" s="13">
        <f>+I399+I400+I401+I402+I403+I404+I405+I406</f>
        <v>0</v>
      </c>
      <c r="J398" s="13">
        <f t="shared" si="104"/>
        <v>0</v>
      </c>
    </row>
    <row r="399" spans="1:10" ht="13.5" customHeight="1" x14ac:dyDescent="0.3">
      <c r="A399" s="36"/>
      <c r="B399" s="79"/>
      <c r="C399" s="53" t="s">
        <v>194</v>
      </c>
      <c r="D399" s="57"/>
      <c r="E399" s="13">
        <v>0</v>
      </c>
      <c r="F399" s="13">
        <v>0</v>
      </c>
      <c r="G399" s="13">
        <f t="shared" si="108"/>
        <v>0</v>
      </c>
      <c r="H399" s="13">
        <v>0</v>
      </c>
      <c r="I399" s="13">
        <v>0</v>
      </c>
      <c r="J399" s="13">
        <f t="shared" si="104"/>
        <v>0</v>
      </c>
    </row>
    <row r="400" spans="1:10" ht="13.5" customHeight="1" x14ac:dyDescent="0.3">
      <c r="A400" s="36"/>
      <c r="B400" s="20"/>
      <c r="C400" s="46" t="s">
        <v>195</v>
      </c>
      <c r="D400" s="21"/>
      <c r="E400" s="13">
        <v>0</v>
      </c>
      <c r="F400" s="13">
        <v>0</v>
      </c>
      <c r="G400" s="13">
        <f t="shared" si="108"/>
        <v>0</v>
      </c>
      <c r="H400" s="13">
        <v>0</v>
      </c>
      <c r="I400" s="13">
        <v>0</v>
      </c>
      <c r="J400" s="13">
        <f t="shared" si="104"/>
        <v>0</v>
      </c>
    </row>
    <row r="401" spans="1:10" ht="13.5" customHeight="1" x14ac:dyDescent="0.3">
      <c r="A401" s="36"/>
      <c r="B401" s="20"/>
      <c r="C401" s="46" t="s">
        <v>196</v>
      </c>
      <c r="D401" s="80"/>
      <c r="E401" s="13">
        <v>0</v>
      </c>
      <c r="F401" s="13">
        <v>0</v>
      </c>
      <c r="G401" s="13">
        <f t="shared" si="108"/>
        <v>0</v>
      </c>
      <c r="H401" s="13">
        <v>0</v>
      </c>
      <c r="I401" s="13">
        <v>0</v>
      </c>
      <c r="J401" s="13">
        <f t="shared" si="104"/>
        <v>0</v>
      </c>
    </row>
    <row r="402" spans="1:10" ht="13.5" customHeight="1" x14ac:dyDescent="0.3">
      <c r="A402" s="36"/>
      <c r="B402" s="20"/>
      <c r="C402" s="46" t="s">
        <v>197</v>
      </c>
      <c r="D402" s="80"/>
      <c r="E402" s="13">
        <v>0</v>
      </c>
      <c r="F402" s="13">
        <v>0</v>
      </c>
      <c r="G402" s="13">
        <f t="shared" si="108"/>
        <v>0</v>
      </c>
      <c r="H402" s="13">
        <v>0</v>
      </c>
      <c r="I402" s="13">
        <v>0</v>
      </c>
      <c r="J402" s="13">
        <f t="shared" si="104"/>
        <v>0</v>
      </c>
    </row>
    <row r="403" spans="1:10" ht="13.5" customHeight="1" x14ac:dyDescent="0.3">
      <c r="A403" s="36"/>
      <c r="B403" s="20"/>
      <c r="C403" s="46" t="s">
        <v>198</v>
      </c>
      <c r="D403" s="80"/>
      <c r="E403" s="13">
        <v>0</v>
      </c>
      <c r="F403" s="13">
        <v>0</v>
      </c>
      <c r="G403" s="13">
        <f t="shared" si="108"/>
        <v>0</v>
      </c>
      <c r="H403" s="13">
        <v>0</v>
      </c>
      <c r="I403" s="13">
        <v>0</v>
      </c>
      <c r="J403" s="13">
        <f t="shared" si="104"/>
        <v>0</v>
      </c>
    </row>
    <row r="404" spans="1:10" ht="13.5" customHeight="1" x14ac:dyDescent="0.3">
      <c r="A404" s="36"/>
      <c r="B404" s="20"/>
      <c r="C404" s="46" t="s">
        <v>199</v>
      </c>
      <c r="D404" s="80"/>
      <c r="E404" s="13">
        <v>0</v>
      </c>
      <c r="F404" s="13">
        <v>0</v>
      </c>
      <c r="G404" s="13">
        <f t="shared" si="108"/>
        <v>0</v>
      </c>
      <c r="H404" s="13">
        <v>0</v>
      </c>
      <c r="I404" s="13">
        <v>0</v>
      </c>
      <c r="J404" s="13">
        <f t="shared" si="104"/>
        <v>0</v>
      </c>
    </row>
    <row r="405" spans="1:10" ht="13.5" customHeight="1" x14ac:dyDescent="0.3">
      <c r="A405" s="36"/>
      <c r="B405" s="20"/>
      <c r="C405" s="46" t="s">
        <v>200</v>
      </c>
      <c r="D405" s="80"/>
      <c r="E405" s="13">
        <v>0</v>
      </c>
      <c r="F405" s="13">
        <v>0</v>
      </c>
      <c r="G405" s="13">
        <f t="shared" si="108"/>
        <v>0</v>
      </c>
      <c r="H405" s="13">
        <v>0</v>
      </c>
      <c r="I405" s="13">
        <v>0</v>
      </c>
      <c r="J405" s="13">
        <f t="shared" si="104"/>
        <v>0</v>
      </c>
    </row>
    <row r="406" spans="1:10" ht="13.5" customHeight="1" x14ac:dyDescent="0.3">
      <c r="A406" s="36"/>
      <c r="B406" s="20"/>
      <c r="C406" s="46" t="s">
        <v>201</v>
      </c>
      <c r="D406" s="80"/>
      <c r="E406" s="13">
        <v>0</v>
      </c>
      <c r="F406" s="13">
        <v>0</v>
      </c>
      <c r="G406" s="13">
        <f t="shared" si="108"/>
        <v>0</v>
      </c>
      <c r="H406" s="13">
        <v>0</v>
      </c>
      <c r="I406" s="13">
        <v>0</v>
      </c>
      <c r="J406" s="13">
        <f t="shared" si="104"/>
        <v>0</v>
      </c>
    </row>
    <row r="407" spans="1:10" ht="13.5" customHeight="1" x14ac:dyDescent="0.3">
      <c r="A407" s="36"/>
      <c r="B407" s="46" t="s">
        <v>43</v>
      </c>
      <c r="C407" s="46"/>
      <c r="D407" s="47"/>
      <c r="E407" s="13">
        <f>SUM(E408+E409)</f>
        <v>0</v>
      </c>
      <c r="F407" s="13">
        <f>SUM(F408+F409)</f>
        <v>0</v>
      </c>
      <c r="G407" s="13">
        <f t="shared" si="108"/>
        <v>0</v>
      </c>
      <c r="H407" s="13">
        <f>SUM(H408+H409)</f>
        <v>0</v>
      </c>
      <c r="I407" s="13">
        <f>SUM(I408+I409)</f>
        <v>0</v>
      </c>
      <c r="J407" s="13">
        <f t="shared" si="104"/>
        <v>0</v>
      </c>
    </row>
    <row r="408" spans="1:10" ht="13.5" customHeight="1" x14ac:dyDescent="0.3">
      <c r="A408" s="36"/>
      <c r="B408" s="20"/>
      <c r="C408" s="46" t="s">
        <v>202</v>
      </c>
      <c r="D408" s="80"/>
      <c r="E408" s="13">
        <v>0</v>
      </c>
      <c r="F408" s="13">
        <v>0</v>
      </c>
      <c r="G408" s="13">
        <f t="shared" si="108"/>
        <v>0</v>
      </c>
      <c r="H408" s="13">
        <v>0</v>
      </c>
      <c r="I408" s="13">
        <v>0</v>
      </c>
      <c r="J408" s="13">
        <f t="shared" si="104"/>
        <v>0</v>
      </c>
    </row>
    <row r="409" spans="1:10" ht="13.5" customHeight="1" x14ac:dyDescent="0.3">
      <c r="A409" s="36"/>
      <c r="B409" s="20"/>
      <c r="C409" s="46" t="s">
        <v>203</v>
      </c>
      <c r="D409" s="21"/>
      <c r="E409" s="13">
        <v>0</v>
      </c>
      <c r="F409" s="13">
        <v>0</v>
      </c>
      <c r="G409" s="13">
        <f t="shared" si="108"/>
        <v>0</v>
      </c>
      <c r="H409" s="13">
        <v>0</v>
      </c>
      <c r="I409" s="13">
        <v>0</v>
      </c>
      <c r="J409" s="13">
        <f t="shared" si="104"/>
        <v>0</v>
      </c>
    </row>
    <row r="410" spans="1:10" ht="13.5" customHeight="1" x14ac:dyDescent="0.3">
      <c r="A410" s="45" t="s">
        <v>44</v>
      </c>
      <c r="B410" s="46"/>
      <c r="C410" s="46"/>
      <c r="D410" s="47"/>
      <c r="E410" s="13">
        <f>SUM(E411+E413)</f>
        <v>0</v>
      </c>
      <c r="F410" s="13">
        <f>SUM(F411+F413)</f>
        <v>0</v>
      </c>
      <c r="G410" s="13">
        <f t="shared" si="108"/>
        <v>0</v>
      </c>
      <c r="H410" s="13">
        <f t="shared" ref="H410:I410" si="109">SUM(H411+H413)</f>
        <v>0</v>
      </c>
      <c r="I410" s="13">
        <f t="shared" si="109"/>
        <v>0</v>
      </c>
      <c r="J410" s="13">
        <f t="shared" si="104"/>
        <v>0</v>
      </c>
    </row>
    <row r="411" spans="1:10" ht="13.5" customHeight="1" x14ac:dyDescent="0.3">
      <c r="A411" s="36"/>
      <c r="B411" s="46" t="s">
        <v>204</v>
      </c>
      <c r="C411" s="46"/>
      <c r="D411" s="47"/>
      <c r="E411" s="13">
        <f>SUM(E412)</f>
        <v>0</v>
      </c>
      <c r="F411" s="13">
        <f>SUM(F412)</f>
        <v>0</v>
      </c>
      <c r="G411" s="13">
        <f t="shared" si="108"/>
        <v>0</v>
      </c>
      <c r="H411" s="13">
        <f t="shared" ref="H411:I411" si="110">SUM(H412)</f>
        <v>0</v>
      </c>
      <c r="I411" s="13">
        <f t="shared" si="110"/>
        <v>0</v>
      </c>
      <c r="J411" s="13">
        <f t="shared" si="104"/>
        <v>0</v>
      </c>
    </row>
    <row r="412" spans="1:10" ht="25.5" customHeight="1" x14ac:dyDescent="0.3">
      <c r="A412" s="36"/>
      <c r="B412" s="20"/>
      <c r="C412" s="104" t="s">
        <v>205</v>
      </c>
      <c r="D412" s="105"/>
      <c r="E412" s="13">
        <v>0</v>
      </c>
      <c r="F412" s="13">
        <v>0</v>
      </c>
      <c r="G412" s="13">
        <f t="shared" si="108"/>
        <v>0</v>
      </c>
      <c r="H412" s="13">
        <v>0</v>
      </c>
      <c r="I412" s="13">
        <v>0</v>
      </c>
      <c r="J412" s="13">
        <f t="shared" si="104"/>
        <v>0</v>
      </c>
    </row>
    <row r="413" spans="1:10" ht="13.5" customHeight="1" x14ac:dyDescent="0.3">
      <c r="A413" s="36"/>
      <c r="B413" s="46" t="s">
        <v>45</v>
      </c>
      <c r="C413" s="46"/>
      <c r="D413" s="47"/>
      <c r="E413" s="13">
        <f>SUM(E414)</f>
        <v>0</v>
      </c>
      <c r="F413" s="13">
        <f>SUM(F414)</f>
        <v>0</v>
      </c>
      <c r="G413" s="13">
        <f t="shared" si="108"/>
        <v>0</v>
      </c>
      <c r="H413" s="13">
        <f t="shared" ref="H413:I413" si="111">SUM(H414)</f>
        <v>0</v>
      </c>
      <c r="I413" s="13">
        <f t="shared" si="111"/>
        <v>0</v>
      </c>
      <c r="J413" s="13">
        <f t="shared" si="104"/>
        <v>0</v>
      </c>
    </row>
    <row r="414" spans="1:10" ht="14.25" customHeight="1" x14ac:dyDescent="0.3">
      <c r="A414" s="36"/>
      <c r="B414" s="20"/>
      <c r="C414" s="46" t="s">
        <v>206</v>
      </c>
      <c r="D414" s="21"/>
      <c r="E414" s="13">
        <v>0</v>
      </c>
      <c r="F414" s="13">
        <v>0</v>
      </c>
      <c r="G414" s="13">
        <f t="shared" si="108"/>
        <v>0</v>
      </c>
      <c r="H414" s="13">
        <v>0</v>
      </c>
      <c r="I414" s="13">
        <v>0</v>
      </c>
      <c r="J414" s="13">
        <f t="shared" si="104"/>
        <v>0</v>
      </c>
    </row>
    <row r="415" spans="1:10" ht="12" customHeight="1" x14ac:dyDescent="0.3">
      <c r="A415" s="45" t="s">
        <v>46</v>
      </c>
      <c r="B415" s="46"/>
      <c r="C415" s="46"/>
      <c r="D415" s="47"/>
      <c r="E415" s="13">
        <f>SUM(E416+E419+E423+E425+E427+E429)</f>
        <v>0</v>
      </c>
      <c r="F415" s="13">
        <f>SUM(F416+F419+F423+F425+F427+F429)</f>
        <v>0</v>
      </c>
      <c r="G415" s="13">
        <f t="shared" si="108"/>
        <v>0</v>
      </c>
      <c r="H415" s="13">
        <f t="shared" ref="H415:I415" si="112">SUM(H416+H419+H423+H425+H427+H429)</f>
        <v>0</v>
      </c>
      <c r="I415" s="13">
        <f t="shared" si="112"/>
        <v>0</v>
      </c>
      <c r="J415" s="13">
        <f t="shared" si="104"/>
        <v>0</v>
      </c>
    </row>
    <row r="416" spans="1:10" ht="12" customHeight="1" x14ac:dyDescent="0.3">
      <c r="A416" s="36"/>
      <c r="B416" s="46" t="s">
        <v>47</v>
      </c>
      <c r="C416" s="46"/>
      <c r="D416" s="47"/>
      <c r="E416" s="13">
        <f>SUM(E417:E418)</f>
        <v>0</v>
      </c>
      <c r="F416" s="13">
        <f>SUM(F417:F418)</f>
        <v>0</v>
      </c>
      <c r="G416" s="13">
        <f t="shared" si="108"/>
        <v>0</v>
      </c>
      <c r="H416" s="13">
        <f t="shared" ref="H416:I416" si="113">SUM(H417:H418)</f>
        <v>0</v>
      </c>
      <c r="I416" s="13">
        <f t="shared" si="113"/>
        <v>0</v>
      </c>
      <c r="J416" s="13">
        <f t="shared" si="104"/>
        <v>0</v>
      </c>
    </row>
    <row r="417" spans="1:10" ht="23.25" customHeight="1" x14ac:dyDescent="0.3">
      <c r="A417" s="36"/>
      <c r="B417" s="20"/>
      <c r="C417" s="46" t="s">
        <v>207</v>
      </c>
      <c r="D417" s="21"/>
      <c r="E417" s="13">
        <v>0</v>
      </c>
      <c r="F417" s="13">
        <v>0</v>
      </c>
      <c r="G417" s="13">
        <f t="shared" si="108"/>
        <v>0</v>
      </c>
      <c r="H417" s="13">
        <v>0</v>
      </c>
      <c r="I417" s="13">
        <v>0</v>
      </c>
      <c r="J417" s="13">
        <f t="shared" si="104"/>
        <v>0</v>
      </c>
    </row>
    <row r="418" spans="1:10" ht="14.25" customHeight="1" x14ac:dyDescent="0.3">
      <c r="A418" s="36"/>
      <c r="B418" s="20"/>
      <c r="C418" s="46" t="s">
        <v>208</v>
      </c>
      <c r="D418" s="21"/>
      <c r="E418" s="13">
        <v>0</v>
      </c>
      <c r="F418" s="13">
        <v>0</v>
      </c>
      <c r="G418" s="13">
        <f t="shared" si="108"/>
        <v>0</v>
      </c>
      <c r="H418" s="13">
        <v>0</v>
      </c>
      <c r="I418" s="13">
        <v>0</v>
      </c>
      <c r="J418" s="13">
        <f t="shared" si="104"/>
        <v>0</v>
      </c>
    </row>
    <row r="419" spans="1:10" ht="13.5" customHeight="1" x14ac:dyDescent="0.3">
      <c r="A419" s="36"/>
      <c r="B419" s="46" t="s">
        <v>48</v>
      </c>
      <c r="C419" s="46"/>
      <c r="D419" s="47"/>
      <c r="E419" s="13">
        <f>SUM(E420:E422)</f>
        <v>0</v>
      </c>
      <c r="F419" s="13">
        <f>SUM(F420)</f>
        <v>0</v>
      </c>
      <c r="G419" s="13">
        <f t="shared" si="108"/>
        <v>0</v>
      </c>
      <c r="H419" s="13">
        <f t="shared" ref="H419:I420" si="114">SUM(H420)</f>
        <v>0</v>
      </c>
      <c r="I419" s="13">
        <f t="shared" si="114"/>
        <v>0</v>
      </c>
      <c r="J419" s="13">
        <f t="shared" si="104"/>
        <v>0</v>
      </c>
    </row>
    <row r="420" spans="1:10" ht="24" customHeight="1" x14ac:dyDescent="0.3">
      <c r="A420" s="36"/>
      <c r="B420" s="20"/>
      <c r="C420" s="46" t="s">
        <v>209</v>
      </c>
      <c r="D420" s="21"/>
      <c r="E420" s="13">
        <f>SUM(E421)</f>
        <v>0</v>
      </c>
      <c r="F420" s="13">
        <f>SUM(F421)</f>
        <v>0</v>
      </c>
      <c r="G420" s="13">
        <f t="shared" si="108"/>
        <v>0</v>
      </c>
      <c r="H420" s="13">
        <f t="shared" si="114"/>
        <v>0</v>
      </c>
      <c r="I420" s="13">
        <f t="shared" si="114"/>
        <v>0</v>
      </c>
      <c r="J420" s="13">
        <f t="shared" si="104"/>
        <v>0</v>
      </c>
    </row>
    <row r="421" spans="1:10" ht="12.75" customHeight="1" x14ac:dyDescent="0.3">
      <c r="A421" s="35"/>
      <c r="B421" s="22"/>
      <c r="C421" s="22"/>
      <c r="D421" s="23" t="s">
        <v>274</v>
      </c>
      <c r="E421" s="11">
        <v>0</v>
      </c>
      <c r="F421" s="11">
        <v>0</v>
      </c>
      <c r="G421" s="11">
        <f t="shared" si="108"/>
        <v>0</v>
      </c>
      <c r="H421" s="11">
        <v>0</v>
      </c>
      <c r="I421" s="11">
        <v>0</v>
      </c>
      <c r="J421" s="11">
        <f t="shared" si="104"/>
        <v>0</v>
      </c>
    </row>
    <row r="422" spans="1:10" ht="12.75" customHeight="1" x14ac:dyDescent="0.3">
      <c r="A422" s="36"/>
      <c r="B422" s="20"/>
      <c r="C422" s="46" t="s">
        <v>210</v>
      </c>
      <c r="D422" s="21"/>
      <c r="E422" s="13">
        <v>0</v>
      </c>
      <c r="F422" s="13">
        <v>0</v>
      </c>
      <c r="G422" s="13">
        <f t="shared" si="108"/>
        <v>0</v>
      </c>
      <c r="H422" s="13">
        <v>0</v>
      </c>
      <c r="I422" s="13">
        <v>0</v>
      </c>
      <c r="J422" s="13">
        <f t="shared" si="104"/>
        <v>0</v>
      </c>
    </row>
    <row r="423" spans="1:10" ht="12.75" customHeight="1" x14ac:dyDescent="0.3">
      <c r="A423" s="36"/>
      <c r="B423" s="46" t="s">
        <v>49</v>
      </c>
      <c r="C423" s="46"/>
      <c r="D423" s="47"/>
      <c r="E423" s="13">
        <f>SUM(E424)</f>
        <v>0</v>
      </c>
      <c r="F423" s="13">
        <f>SUM(F424)</f>
        <v>0</v>
      </c>
      <c r="G423" s="13">
        <f t="shared" si="108"/>
        <v>0</v>
      </c>
      <c r="H423" s="13">
        <f t="shared" ref="H423:I423" si="115">SUM(H424)</f>
        <v>0</v>
      </c>
      <c r="I423" s="13">
        <f t="shared" si="115"/>
        <v>0</v>
      </c>
      <c r="J423" s="13">
        <f t="shared" si="104"/>
        <v>0</v>
      </c>
    </row>
    <row r="424" spans="1:10" ht="12.75" customHeight="1" x14ac:dyDescent="0.3">
      <c r="A424" s="36"/>
      <c r="B424" s="20"/>
      <c r="C424" s="46" t="s">
        <v>211</v>
      </c>
      <c r="D424" s="21"/>
      <c r="E424" s="13">
        <v>0</v>
      </c>
      <c r="F424" s="13">
        <v>0</v>
      </c>
      <c r="G424" s="13">
        <f t="shared" si="108"/>
        <v>0</v>
      </c>
      <c r="H424" s="13">
        <v>0</v>
      </c>
      <c r="I424" s="13">
        <v>0</v>
      </c>
      <c r="J424" s="13">
        <f t="shared" si="104"/>
        <v>0</v>
      </c>
    </row>
    <row r="425" spans="1:10" ht="12.75" customHeight="1" x14ac:dyDescent="0.3">
      <c r="A425" s="36"/>
      <c r="B425" s="46" t="s">
        <v>50</v>
      </c>
      <c r="C425" s="46"/>
      <c r="D425" s="47"/>
      <c r="E425" s="13">
        <f>SUM(E426)</f>
        <v>0</v>
      </c>
      <c r="F425" s="13">
        <f>SUM(F426)</f>
        <v>0</v>
      </c>
      <c r="G425" s="13">
        <f t="shared" si="108"/>
        <v>0</v>
      </c>
      <c r="H425" s="13">
        <f t="shared" ref="H425:I425" si="116">SUM(H426)</f>
        <v>0</v>
      </c>
      <c r="I425" s="13">
        <f t="shared" si="116"/>
        <v>0</v>
      </c>
      <c r="J425" s="13">
        <f t="shared" si="104"/>
        <v>0</v>
      </c>
    </row>
    <row r="426" spans="1:10" ht="12.75" customHeight="1" x14ac:dyDescent="0.3">
      <c r="A426" s="36"/>
      <c r="B426" s="20"/>
      <c r="C426" s="46" t="s">
        <v>212</v>
      </c>
      <c r="D426" s="21"/>
      <c r="E426" s="13">
        <v>0</v>
      </c>
      <c r="F426" s="13">
        <v>0</v>
      </c>
      <c r="G426" s="13">
        <f t="shared" si="108"/>
        <v>0</v>
      </c>
      <c r="H426" s="13">
        <v>0</v>
      </c>
      <c r="I426" s="13">
        <v>0</v>
      </c>
      <c r="J426" s="13">
        <f t="shared" si="104"/>
        <v>0</v>
      </c>
    </row>
    <row r="427" spans="1:10" ht="12.75" customHeight="1" x14ac:dyDescent="0.3">
      <c r="A427" s="36"/>
      <c r="B427" s="46" t="s">
        <v>51</v>
      </c>
      <c r="C427" s="46"/>
      <c r="D427" s="47"/>
      <c r="E427" s="13">
        <f>SUM(E428)</f>
        <v>0</v>
      </c>
      <c r="F427" s="13">
        <f>SUM(F428)</f>
        <v>0</v>
      </c>
      <c r="G427" s="13">
        <f t="shared" si="108"/>
        <v>0</v>
      </c>
      <c r="H427" s="13">
        <f t="shared" ref="H427:I427" si="117">SUM(H428)</f>
        <v>0</v>
      </c>
      <c r="I427" s="13">
        <f t="shared" si="117"/>
        <v>0</v>
      </c>
      <c r="J427" s="13">
        <f t="shared" si="104"/>
        <v>0</v>
      </c>
    </row>
    <row r="428" spans="1:10" ht="12.75" customHeight="1" x14ac:dyDescent="0.3">
      <c r="A428" s="36"/>
      <c r="B428" s="20"/>
      <c r="C428" s="46" t="s">
        <v>213</v>
      </c>
      <c r="D428" s="21"/>
      <c r="E428" s="13">
        <v>0</v>
      </c>
      <c r="F428" s="13">
        <v>0</v>
      </c>
      <c r="G428" s="13">
        <f t="shared" si="108"/>
        <v>0</v>
      </c>
      <c r="H428" s="13">
        <v>0</v>
      </c>
      <c r="I428" s="13">
        <v>0</v>
      </c>
      <c r="J428" s="13">
        <f t="shared" si="104"/>
        <v>0</v>
      </c>
    </row>
    <row r="429" spans="1:10" ht="17.25" customHeight="1" x14ac:dyDescent="0.3">
      <c r="A429" s="36"/>
      <c r="B429" s="46" t="s">
        <v>52</v>
      </c>
      <c r="C429" s="46"/>
      <c r="D429" s="47"/>
      <c r="E429" s="13">
        <f>SUM(E430)</f>
        <v>0</v>
      </c>
      <c r="F429" s="13">
        <f>SUM(F430)</f>
        <v>0</v>
      </c>
      <c r="G429" s="13">
        <f t="shared" si="108"/>
        <v>0</v>
      </c>
      <c r="H429" s="13">
        <f t="shared" ref="H429:I429" si="118">SUM(H430)</f>
        <v>0</v>
      </c>
      <c r="I429" s="13">
        <f t="shared" si="118"/>
        <v>0</v>
      </c>
      <c r="J429" s="13">
        <f t="shared" si="104"/>
        <v>0</v>
      </c>
    </row>
    <row r="430" spans="1:10" ht="17.25" customHeight="1" x14ac:dyDescent="0.3">
      <c r="A430" s="36"/>
      <c r="B430" s="20"/>
      <c r="C430" s="46" t="s">
        <v>214</v>
      </c>
      <c r="D430" s="21"/>
      <c r="E430" s="13">
        <f>SUM(E431:E431)</f>
        <v>0</v>
      </c>
      <c r="F430" s="13">
        <f>SUM(F431:F431)</f>
        <v>0</v>
      </c>
      <c r="G430" s="13">
        <f t="shared" si="108"/>
        <v>0</v>
      </c>
      <c r="H430" s="13">
        <f>SUM(H431:H431)</f>
        <v>0</v>
      </c>
      <c r="I430" s="13">
        <f>SUM(I431:I431)</f>
        <v>0</v>
      </c>
      <c r="J430" s="13">
        <f t="shared" si="104"/>
        <v>0</v>
      </c>
    </row>
    <row r="431" spans="1:10" ht="17.25" customHeight="1" x14ac:dyDescent="0.3">
      <c r="A431" s="38"/>
      <c r="B431" s="39"/>
      <c r="C431" s="39"/>
      <c r="D431" s="33" t="s">
        <v>214</v>
      </c>
      <c r="E431" s="14">
        <v>0</v>
      </c>
      <c r="F431" s="14">
        <v>0</v>
      </c>
      <c r="G431" s="14">
        <f t="shared" si="108"/>
        <v>0</v>
      </c>
      <c r="H431" s="14">
        <v>0</v>
      </c>
      <c r="I431" s="14">
        <v>0</v>
      </c>
      <c r="J431" s="14">
        <f t="shared" si="104"/>
        <v>0</v>
      </c>
    </row>
    <row r="432" spans="1:10" ht="20.25" customHeight="1" x14ac:dyDescent="0.3">
      <c r="A432" s="106" t="s">
        <v>53</v>
      </c>
      <c r="B432" s="106"/>
      <c r="C432" s="106"/>
      <c r="D432" s="106"/>
      <c r="E432" s="13">
        <f>SUM(E11+E53+E153+E284+E308+E364+E410+E415)</f>
        <v>96520122.420000002</v>
      </c>
      <c r="F432" s="13">
        <f>SUM(F11+F53+F153+F284+F308+F364+F410+F415)</f>
        <v>0</v>
      </c>
      <c r="G432" s="13">
        <f t="shared" si="108"/>
        <v>96520122.420000002</v>
      </c>
      <c r="H432" s="13">
        <f>SUM(H11+H53+H153+H284+H308+H364+H410+H415)</f>
        <v>0</v>
      </c>
      <c r="I432" s="13">
        <f>SUM(I11+I53+I153+I284+I308+I364+I410+I415)</f>
        <v>0</v>
      </c>
      <c r="J432" s="13">
        <f>G432-H432</f>
        <v>96520122.420000002</v>
      </c>
    </row>
    <row r="433" spans="1:11" s="61" customFormat="1" ht="15" customHeight="1" x14ac:dyDescent="0.3">
      <c r="A433" s="63"/>
      <c r="B433" s="63"/>
      <c r="C433" s="63"/>
      <c r="D433" s="63"/>
      <c r="E433" s="64" t="e">
        <f>#REF!+#REF!+#REF!+#REF!</f>
        <v>#REF!</v>
      </c>
      <c r="F433" s="64" t="e">
        <f>#REF!+#REF!+#REF!+#REF!</f>
        <v>#REF!</v>
      </c>
      <c r="G433" s="64" t="e">
        <f>#REF!+#REF!+#REF!+#REF!</f>
        <v>#REF!</v>
      </c>
      <c r="H433" s="64" t="e">
        <f>#REF!+#REF!+#REF!+#REF!</f>
        <v>#REF!</v>
      </c>
      <c r="I433" s="65"/>
      <c r="J433" s="64" t="e">
        <f>#REF!+#REF!+#REF!+#REF!</f>
        <v>#REF!</v>
      </c>
      <c r="K433" s="66"/>
    </row>
    <row r="434" spans="1:11" s="61" customFormat="1" ht="15" customHeight="1" x14ac:dyDescent="0.3">
      <c r="A434" s="67" t="s">
        <v>285</v>
      </c>
      <c r="B434" s="68"/>
      <c r="C434" s="68"/>
      <c r="E434" s="69"/>
      <c r="F434" s="68"/>
      <c r="G434" s="69"/>
      <c r="H434" s="69"/>
      <c r="I434" s="69"/>
      <c r="J434" s="68"/>
    </row>
    <row r="435" spans="1:11" s="61" customFormat="1" ht="15" customHeight="1" x14ac:dyDescent="0.3">
      <c r="A435" s="68"/>
      <c r="B435" s="68"/>
      <c r="C435" s="68"/>
      <c r="D435" s="67"/>
      <c r="E435" s="68"/>
      <c r="F435" s="68"/>
      <c r="G435" s="68"/>
      <c r="H435" s="68"/>
      <c r="I435" s="68"/>
      <c r="J435" s="68"/>
    </row>
    <row r="436" spans="1:11" ht="15" customHeight="1" x14ac:dyDescent="0.3">
      <c r="A436" s="68"/>
      <c r="B436" s="68"/>
      <c r="C436" s="68"/>
      <c r="D436" s="68"/>
      <c r="E436" s="68"/>
      <c r="F436" s="68"/>
      <c r="G436" s="68"/>
      <c r="H436" s="68"/>
      <c r="I436" s="68"/>
      <c r="J436" s="68"/>
    </row>
    <row r="437" spans="1:11" s="1" customFormat="1" ht="15" customHeight="1" x14ac:dyDescent="0.2">
      <c r="A437" s="5"/>
      <c r="B437" s="5"/>
      <c r="C437" s="5"/>
      <c r="D437" s="5"/>
      <c r="E437" s="70"/>
      <c r="F437" s="70"/>
      <c r="G437" s="70"/>
      <c r="H437" s="70"/>
      <c r="I437" s="70"/>
      <c r="J437" s="70"/>
    </row>
    <row r="438" spans="1:11" s="1" customFormat="1" ht="15" customHeight="1" x14ac:dyDescent="0.2">
      <c r="A438" s="5"/>
      <c r="B438" s="5"/>
      <c r="C438" s="5"/>
      <c r="D438" s="5"/>
      <c r="E438" s="6"/>
      <c r="F438" s="5"/>
      <c r="G438" s="5"/>
      <c r="H438" s="5"/>
      <c r="I438" s="5"/>
      <c r="J438" s="71"/>
    </row>
    <row r="439" spans="1:11" s="1" customFormat="1" ht="15" customHeight="1" x14ac:dyDescent="0.2">
      <c r="A439" s="5"/>
      <c r="B439" s="5"/>
      <c r="C439" s="5"/>
      <c r="D439" s="5"/>
      <c r="E439" s="6"/>
      <c r="F439" s="5"/>
      <c r="G439" s="5"/>
      <c r="H439" s="5"/>
      <c r="I439" s="5"/>
      <c r="J439" s="5"/>
    </row>
    <row r="440" spans="1:11" s="1" customFormat="1" ht="15" customHeight="1" x14ac:dyDescent="0.2">
      <c r="A440" s="5"/>
      <c r="B440" s="5"/>
      <c r="C440" s="5"/>
      <c r="D440" s="5"/>
      <c r="E440" s="6"/>
      <c r="F440" s="5"/>
      <c r="G440" s="5"/>
      <c r="H440" s="5"/>
      <c r="I440" s="5"/>
      <c r="J440" s="5"/>
    </row>
    <row r="441" spans="1:11" s="1" customFormat="1" ht="15" customHeight="1" x14ac:dyDescent="0.2">
      <c r="A441" s="5"/>
      <c r="B441" s="5"/>
      <c r="C441" s="5"/>
      <c r="D441" s="5"/>
      <c r="E441" s="6"/>
      <c r="F441" s="5"/>
      <c r="G441" s="5"/>
      <c r="H441" s="5"/>
      <c r="I441" s="5"/>
      <c r="J441" s="5"/>
    </row>
    <row r="442" spans="1:11" s="1" customFormat="1" ht="15" customHeight="1" x14ac:dyDescent="0.2">
      <c r="A442" s="5"/>
      <c r="B442" s="5"/>
      <c r="C442" s="5"/>
      <c r="D442" s="5"/>
      <c r="E442" s="6"/>
      <c r="F442" s="5"/>
      <c r="G442" s="5"/>
      <c r="H442" s="5"/>
      <c r="I442" s="5"/>
      <c r="J442" s="5"/>
    </row>
    <row r="443" spans="1:11" s="1" customFormat="1" ht="15" customHeight="1" x14ac:dyDescent="0.2">
      <c r="A443" s="5"/>
      <c r="B443" s="5"/>
      <c r="C443" s="5"/>
      <c r="D443" s="5"/>
      <c r="E443" s="6"/>
      <c r="F443" s="5"/>
      <c r="G443" s="5"/>
      <c r="H443" s="5"/>
      <c r="I443" s="5"/>
      <c r="J443" s="5"/>
    </row>
    <row r="444" spans="1:11" s="1" customFormat="1" ht="15" customHeight="1" x14ac:dyDescent="0.2">
      <c r="A444" s="5"/>
      <c r="B444" s="6"/>
      <c r="C444" s="6"/>
      <c r="D444" s="6"/>
      <c r="E444" s="6"/>
      <c r="F444" s="6"/>
      <c r="G444" s="6"/>
      <c r="H444" s="6"/>
      <c r="I444" s="6"/>
      <c r="J444" s="6"/>
    </row>
    <row r="445" spans="1:11" s="1" customFormat="1" ht="15" customHeight="1" x14ac:dyDescent="0.2">
      <c r="A445" s="5"/>
      <c r="B445" s="5"/>
      <c r="C445" s="5"/>
      <c r="D445" s="5"/>
      <c r="E445" s="6"/>
      <c r="F445" s="5"/>
      <c r="G445" s="5"/>
      <c r="H445" s="5"/>
      <c r="I445" s="5"/>
      <c r="J445" s="5"/>
    </row>
    <row r="446" spans="1:11" x14ac:dyDescent="0.3">
      <c r="A446" s="8"/>
      <c r="B446" s="7"/>
      <c r="C446" s="7"/>
      <c r="D446" s="7"/>
    </row>
    <row r="447" spans="1:11" ht="16.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</row>
  </sheetData>
  <mergeCells count="22">
    <mergeCell ref="J8:J9"/>
    <mergeCell ref="A2:J2"/>
    <mergeCell ref="A3:J3"/>
    <mergeCell ref="A4:J4"/>
    <mergeCell ref="A5:J5"/>
    <mergeCell ref="A6:J6"/>
    <mergeCell ref="A7:J7"/>
    <mergeCell ref="A8:A10"/>
    <mergeCell ref="B8:B10"/>
    <mergeCell ref="C8:C10"/>
    <mergeCell ref="D8:D10"/>
    <mergeCell ref="E8:I8"/>
    <mergeCell ref="C344:D344"/>
    <mergeCell ref="C372:D372"/>
    <mergeCell ref="C412:D412"/>
    <mergeCell ref="A432:D432"/>
    <mergeCell ref="C47:D47"/>
    <mergeCell ref="B54:D54"/>
    <mergeCell ref="C64:D64"/>
    <mergeCell ref="C107:D107"/>
    <mergeCell ref="B184:D184"/>
    <mergeCell ref="C274:D274"/>
  </mergeCells>
  <pageMargins left="0.31496062992125984" right="0.31496062992125984" top="0.19685039370078741" bottom="0.19685039370078741" header="0" footer="0"/>
  <pageSetup scale="82" fitToHeight="0" orientation="landscape" r:id="rId1"/>
  <headerFooter>
    <oddFooter>&amp;RPág.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8"/>
  <sheetViews>
    <sheetView showGridLines="0" topLeftCell="A408" zoomScale="118" zoomScaleNormal="118" workbookViewId="0">
      <selection activeCell="I344" sqref="I344"/>
    </sheetView>
  </sheetViews>
  <sheetFormatPr baseColWidth="10" defaultRowHeight="16.5" x14ac:dyDescent="0.3"/>
  <cols>
    <col min="1" max="1" width="5.85546875" style="4" customWidth="1"/>
    <col min="2" max="3" width="6.85546875" style="4" customWidth="1"/>
    <col min="4" max="4" width="46.5703125" style="4" customWidth="1"/>
    <col min="5" max="8" width="15.7109375" style="4" customWidth="1"/>
    <col min="9" max="9" width="13.5703125" style="4" customWidth="1"/>
    <col min="10" max="10" width="18" style="4" customWidth="1"/>
    <col min="11" max="11" width="11.85546875" style="2" bestFit="1" customWidth="1"/>
    <col min="12" max="16384" width="11.42578125" style="2"/>
  </cols>
  <sheetData>
    <row r="1" spans="1:11" x14ac:dyDescent="0.3">
      <c r="I1" s="81"/>
    </row>
    <row r="2" spans="1:11" x14ac:dyDescent="0.3">
      <c r="A2" s="98" t="s">
        <v>333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x14ac:dyDescent="0.3">
      <c r="A3" s="99" t="s">
        <v>251</v>
      </c>
      <c r="B3" s="99"/>
      <c r="C3" s="99"/>
      <c r="D3" s="99"/>
      <c r="E3" s="99"/>
      <c r="F3" s="99"/>
      <c r="G3" s="99"/>
      <c r="H3" s="99"/>
      <c r="I3" s="99"/>
      <c r="J3" s="99"/>
    </row>
    <row r="4" spans="1:11" x14ac:dyDescent="0.3">
      <c r="A4" s="100" t="s">
        <v>297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1" x14ac:dyDescent="0.3">
      <c r="A5" s="100" t="s">
        <v>406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1" x14ac:dyDescent="0.3">
      <c r="A6" s="101" t="s">
        <v>409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1" x14ac:dyDescent="0.3">
      <c r="A7" s="107" t="s">
        <v>298</v>
      </c>
      <c r="B7" s="107"/>
      <c r="C7" s="107"/>
      <c r="D7" s="107"/>
      <c r="E7" s="107"/>
      <c r="F7" s="107"/>
      <c r="G7" s="107"/>
      <c r="H7" s="107"/>
      <c r="I7" s="107"/>
      <c r="J7" s="107"/>
      <c r="K7" s="34"/>
    </row>
    <row r="8" spans="1:11" x14ac:dyDescent="0.3">
      <c r="A8" s="113" t="s">
        <v>299</v>
      </c>
      <c r="B8" s="113" t="s">
        <v>2</v>
      </c>
      <c r="C8" s="116" t="s">
        <v>300</v>
      </c>
      <c r="D8" s="119" t="s">
        <v>301</v>
      </c>
      <c r="E8" s="110" t="s">
        <v>302</v>
      </c>
      <c r="F8" s="111"/>
      <c r="G8" s="111"/>
      <c r="H8" s="111"/>
      <c r="I8" s="112"/>
      <c r="J8" s="108" t="s">
        <v>253</v>
      </c>
      <c r="K8" s="44"/>
    </row>
    <row r="9" spans="1:11" ht="29.25" customHeight="1" x14ac:dyDescent="0.3">
      <c r="A9" s="114"/>
      <c r="B9" s="114"/>
      <c r="C9" s="117"/>
      <c r="D9" s="120"/>
      <c r="E9" s="29" t="s">
        <v>3</v>
      </c>
      <c r="F9" s="30" t="s">
        <v>255</v>
      </c>
      <c r="G9" s="29" t="s">
        <v>0</v>
      </c>
      <c r="H9" s="29" t="s">
        <v>1</v>
      </c>
      <c r="I9" s="41" t="s">
        <v>4</v>
      </c>
      <c r="J9" s="109"/>
      <c r="K9" s="43"/>
    </row>
    <row r="10" spans="1:11" ht="15" customHeight="1" x14ac:dyDescent="0.3">
      <c r="A10" s="115"/>
      <c r="B10" s="115"/>
      <c r="C10" s="118"/>
      <c r="D10" s="121"/>
      <c r="E10" s="32" t="s">
        <v>54</v>
      </c>
      <c r="F10" s="32" t="s">
        <v>55</v>
      </c>
      <c r="G10" s="31" t="s">
        <v>56</v>
      </c>
      <c r="H10" s="32" t="s">
        <v>57</v>
      </c>
      <c r="I10" s="32" t="s">
        <v>58</v>
      </c>
      <c r="J10" s="42" t="s">
        <v>254</v>
      </c>
    </row>
    <row r="11" spans="1:11" ht="15" customHeight="1" x14ac:dyDescent="0.3">
      <c r="A11" s="45" t="s">
        <v>5</v>
      </c>
      <c r="B11" s="20"/>
      <c r="C11" s="20"/>
      <c r="D11" s="21"/>
      <c r="E11" s="13">
        <f>SUM(E12+E16+E21+E32+E37+E46+E50)</f>
        <v>0</v>
      </c>
      <c r="F11" s="13">
        <f>SUM(F12+F16+F21+F32+F37+F46+F50)</f>
        <v>0</v>
      </c>
      <c r="G11" s="13">
        <f>E11+F11</f>
        <v>0</v>
      </c>
      <c r="H11" s="13">
        <f>SUM(H12+H16+H21+H32+H37+H46+H50)</f>
        <v>0</v>
      </c>
      <c r="I11" s="13">
        <f>SUM(I12+I16+I21+I32+I37+I46+I50)</f>
        <v>0</v>
      </c>
      <c r="J11" s="13">
        <f>G11-H11</f>
        <v>0</v>
      </c>
    </row>
    <row r="12" spans="1:11" ht="12.75" customHeight="1" x14ac:dyDescent="0.3">
      <c r="A12" s="35"/>
      <c r="B12" s="46" t="s">
        <v>6</v>
      </c>
      <c r="C12" s="51"/>
      <c r="D12" s="48"/>
      <c r="E12" s="13">
        <f>SUM(E13)</f>
        <v>0</v>
      </c>
      <c r="F12" s="13">
        <f>SUM(F13)</f>
        <v>0</v>
      </c>
      <c r="G12" s="13">
        <f t="shared" ref="G12:G141" si="0">E12+F12</f>
        <v>0</v>
      </c>
      <c r="H12" s="13">
        <f t="shared" ref="H12:I12" si="1">SUM(H13)</f>
        <v>0</v>
      </c>
      <c r="I12" s="13">
        <f t="shared" si="1"/>
        <v>0</v>
      </c>
      <c r="J12" s="13">
        <f t="shared" ref="J12:J97" si="2">G12-H12</f>
        <v>0</v>
      </c>
    </row>
    <row r="13" spans="1:11" ht="12.75" customHeight="1" x14ac:dyDescent="0.3">
      <c r="A13" s="35"/>
      <c r="B13" s="12"/>
      <c r="C13" s="53" t="s">
        <v>59</v>
      </c>
      <c r="D13" s="2"/>
      <c r="E13" s="13">
        <f>SUM(E14:E15)</f>
        <v>0</v>
      </c>
      <c r="F13" s="13">
        <f>SUM(F14:F15)</f>
        <v>0</v>
      </c>
      <c r="G13" s="13">
        <f t="shared" si="0"/>
        <v>0</v>
      </c>
      <c r="H13" s="13">
        <f t="shared" ref="H13:I13" si="3">SUM(H14:H15)</f>
        <v>0</v>
      </c>
      <c r="I13" s="13">
        <f t="shared" si="3"/>
        <v>0</v>
      </c>
      <c r="J13" s="13">
        <f t="shared" si="2"/>
        <v>0</v>
      </c>
    </row>
    <row r="14" spans="1:11" ht="12.75" customHeight="1" x14ac:dyDescent="0.3">
      <c r="A14" s="35"/>
      <c r="B14" s="12"/>
      <c r="C14" s="52"/>
      <c r="D14" s="10" t="s">
        <v>256</v>
      </c>
      <c r="E14" s="11">
        <v>0</v>
      </c>
      <c r="F14" s="11">
        <v>0</v>
      </c>
      <c r="G14" s="11">
        <f t="shared" si="0"/>
        <v>0</v>
      </c>
      <c r="H14" s="11">
        <v>0</v>
      </c>
      <c r="I14" s="11">
        <v>0</v>
      </c>
      <c r="J14" s="11">
        <f>G14-H14</f>
        <v>0</v>
      </c>
    </row>
    <row r="15" spans="1:11" ht="12.75" customHeight="1" x14ac:dyDescent="0.3">
      <c r="A15" s="35"/>
      <c r="B15" s="12"/>
      <c r="C15" s="12"/>
      <c r="D15" s="10" t="s">
        <v>225</v>
      </c>
      <c r="E15" s="11">
        <v>0</v>
      </c>
      <c r="F15" s="11">
        <v>0</v>
      </c>
      <c r="G15" s="11">
        <f t="shared" si="0"/>
        <v>0</v>
      </c>
      <c r="H15" s="11">
        <v>0</v>
      </c>
      <c r="I15" s="11">
        <v>0</v>
      </c>
      <c r="J15" s="11">
        <f t="shared" si="2"/>
        <v>0</v>
      </c>
    </row>
    <row r="16" spans="1:11" ht="12.75" customHeight="1" x14ac:dyDescent="0.3">
      <c r="A16" s="35"/>
      <c r="B16" s="46" t="s">
        <v>7</v>
      </c>
      <c r="C16" s="46"/>
      <c r="D16" s="47"/>
      <c r="E16" s="13">
        <f>E17+E18</f>
        <v>0</v>
      </c>
      <c r="F16" s="13">
        <f>F17+F18</f>
        <v>0</v>
      </c>
      <c r="G16" s="13">
        <f t="shared" si="0"/>
        <v>0</v>
      </c>
      <c r="H16" s="13">
        <f t="shared" ref="H16:I16" si="4">H17+H18</f>
        <v>0</v>
      </c>
      <c r="I16" s="13">
        <f t="shared" si="4"/>
        <v>0</v>
      </c>
      <c r="J16" s="13">
        <f t="shared" si="2"/>
        <v>0</v>
      </c>
    </row>
    <row r="17" spans="1:11" ht="12.75" customHeight="1" x14ac:dyDescent="0.3">
      <c r="A17" s="35"/>
      <c r="B17" s="12"/>
      <c r="C17" s="53" t="s">
        <v>60</v>
      </c>
      <c r="D17" s="80"/>
      <c r="E17" s="13">
        <v>0</v>
      </c>
      <c r="F17" s="13">
        <v>0</v>
      </c>
      <c r="G17" s="13">
        <f t="shared" si="0"/>
        <v>0</v>
      </c>
      <c r="H17" s="13">
        <v>0</v>
      </c>
      <c r="I17" s="13">
        <v>0</v>
      </c>
      <c r="J17" s="13">
        <f t="shared" si="2"/>
        <v>0</v>
      </c>
    </row>
    <row r="18" spans="1:11" ht="12.75" customHeight="1" x14ac:dyDescent="0.3">
      <c r="A18" s="35"/>
      <c r="B18" s="12"/>
      <c r="C18" s="54" t="s">
        <v>61</v>
      </c>
      <c r="D18" s="80"/>
      <c r="E18" s="13">
        <f>SUM(E19)</f>
        <v>0</v>
      </c>
      <c r="F18" s="13">
        <f>SUM(F19)</f>
        <v>0</v>
      </c>
      <c r="G18" s="13">
        <f t="shared" si="0"/>
        <v>0</v>
      </c>
      <c r="H18" s="13">
        <f>SUM(H19)</f>
        <v>0</v>
      </c>
      <c r="I18" s="13">
        <f>SUM(I19)</f>
        <v>0</v>
      </c>
      <c r="J18" s="13">
        <f t="shared" si="2"/>
        <v>0</v>
      </c>
    </row>
    <row r="19" spans="1:11" ht="12.75" customHeight="1" x14ac:dyDescent="0.3">
      <c r="A19" s="35"/>
      <c r="B19" s="12"/>
      <c r="C19" s="12"/>
      <c r="D19" s="10" t="s">
        <v>374</v>
      </c>
      <c r="E19" s="11">
        <v>0</v>
      </c>
      <c r="F19" s="11">
        <v>0</v>
      </c>
      <c r="G19" s="11">
        <f t="shared" si="0"/>
        <v>0</v>
      </c>
      <c r="H19" s="11">
        <v>0</v>
      </c>
      <c r="I19" s="11">
        <v>0</v>
      </c>
      <c r="J19" s="11">
        <f t="shared" si="2"/>
        <v>0</v>
      </c>
    </row>
    <row r="20" spans="1:11" ht="12.75" customHeight="1" x14ac:dyDescent="0.3">
      <c r="A20" s="35"/>
      <c r="B20" s="12"/>
      <c r="C20" s="54" t="s">
        <v>62</v>
      </c>
      <c r="D20" s="80"/>
      <c r="E20" s="11">
        <v>0</v>
      </c>
      <c r="F20" s="11">
        <v>0</v>
      </c>
      <c r="G20" s="13">
        <f t="shared" si="0"/>
        <v>0</v>
      </c>
      <c r="H20" s="13">
        <v>0</v>
      </c>
      <c r="I20" s="13">
        <v>0</v>
      </c>
      <c r="J20" s="13">
        <f t="shared" si="2"/>
        <v>0</v>
      </c>
    </row>
    <row r="21" spans="1:11" ht="12.75" customHeight="1" x14ac:dyDescent="0.3">
      <c r="A21" s="35"/>
      <c r="B21" s="46" t="s">
        <v>8</v>
      </c>
      <c r="C21" s="46"/>
      <c r="D21" s="47"/>
      <c r="E21" s="13">
        <f>+E22+E23+E28+E29</f>
        <v>0</v>
      </c>
      <c r="F21" s="13">
        <f>+F22+F23+F28+F29</f>
        <v>0</v>
      </c>
      <c r="G21" s="13">
        <f t="shared" si="0"/>
        <v>0</v>
      </c>
      <c r="H21" s="13">
        <f t="shared" ref="H21:I21" si="5">+H22+H23+H28+H29</f>
        <v>0</v>
      </c>
      <c r="I21" s="13">
        <f t="shared" si="5"/>
        <v>0</v>
      </c>
      <c r="J21" s="13">
        <f t="shared" si="2"/>
        <v>0</v>
      </c>
    </row>
    <row r="22" spans="1:11" ht="12.75" customHeight="1" x14ac:dyDescent="0.3">
      <c r="A22" s="35"/>
      <c r="B22" s="12"/>
      <c r="C22" s="54" t="s">
        <v>63</v>
      </c>
      <c r="D22" s="80"/>
      <c r="E22" s="13">
        <v>0</v>
      </c>
      <c r="F22" s="13">
        <v>0</v>
      </c>
      <c r="G22" s="13">
        <f t="shared" si="0"/>
        <v>0</v>
      </c>
      <c r="H22" s="13">
        <v>0</v>
      </c>
      <c r="I22" s="13">
        <v>0</v>
      </c>
      <c r="J22" s="13">
        <f t="shared" si="2"/>
        <v>0</v>
      </c>
    </row>
    <row r="23" spans="1:11" ht="12.75" customHeight="1" x14ac:dyDescent="0.3">
      <c r="A23" s="35"/>
      <c r="B23" s="12"/>
      <c r="C23" s="54" t="s">
        <v>64</v>
      </c>
      <c r="D23" s="80"/>
      <c r="E23" s="13">
        <f>SUM(E24:E27)</f>
        <v>0</v>
      </c>
      <c r="F23" s="13">
        <f>SUM(F24:F27)</f>
        <v>0</v>
      </c>
      <c r="G23" s="13">
        <f t="shared" si="0"/>
        <v>0</v>
      </c>
      <c r="H23" s="13">
        <f>SUM(H24:H27)</f>
        <v>0</v>
      </c>
      <c r="I23" s="13">
        <f>SUM(I24:I27)</f>
        <v>0</v>
      </c>
      <c r="J23" s="13">
        <f t="shared" si="2"/>
        <v>0</v>
      </c>
    </row>
    <row r="24" spans="1:11" ht="12.75" customHeight="1" x14ac:dyDescent="0.3">
      <c r="A24" s="35"/>
      <c r="B24" s="12"/>
      <c r="C24" s="12"/>
      <c r="D24" s="10" t="s">
        <v>257</v>
      </c>
      <c r="E24" s="11">
        <v>0</v>
      </c>
      <c r="F24" s="11">
        <v>0</v>
      </c>
      <c r="G24" s="11">
        <f t="shared" si="0"/>
        <v>0</v>
      </c>
      <c r="H24" s="11">
        <v>0</v>
      </c>
      <c r="I24" s="11">
        <v>0</v>
      </c>
      <c r="J24" s="11">
        <f t="shared" si="2"/>
        <v>0</v>
      </c>
    </row>
    <row r="25" spans="1:11" ht="12.75" customHeight="1" x14ac:dyDescent="0.3">
      <c r="A25" s="35"/>
      <c r="B25" s="12"/>
      <c r="C25" s="12"/>
      <c r="D25" s="10" t="s">
        <v>258</v>
      </c>
      <c r="E25" s="11">
        <v>0</v>
      </c>
      <c r="F25" s="11">
        <v>0</v>
      </c>
      <c r="G25" s="11">
        <f t="shared" si="0"/>
        <v>0</v>
      </c>
      <c r="H25" s="11">
        <v>0</v>
      </c>
      <c r="I25" s="11">
        <v>0</v>
      </c>
      <c r="J25" s="11">
        <f t="shared" si="2"/>
        <v>0</v>
      </c>
    </row>
    <row r="26" spans="1:11" ht="12.75" customHeight="1" x14ac:dyDescent="0.3">
      <c r="A26" s="35"/>
      <c r="B26" s="12"/>
      <c r="C26" s="12"/>
      <c r="D26" s="10" t="s">
        <v>259</v>
      </c>
      <c r="E26" s="11">
        <v>0</v>
      </c>
      <c r="F26" s="11">
        <v>0</v>
      </c>
      <c r="G26" s="11">
        <f t="shared" si="0"/>
        <v>0</v>
      </c>
      <c r="H26" s="11">
        <v>0</v>
      </c>
      <c r="I26" s="11">
        <v>0</v>
      </c>
      <c r="J26" s="11">
        <f t="shared" si="2"/>
        <v>0</v>
      </c>
    </row>
    <row r="27" spans="1:11" ht="12.75" customHeight="1" x14ac:dyDescent="0.3">
      <c r="A27" s="35"/>
      <c r="B27" s="12"/>
      <c r="C27" s="12"/>
      <c r="D27" s="10" t="s">
        <v>260</v>
      </c>
      <c r="E27" s="11">
        <v>0</v>
      </c>
      <c r="F27" s="11">
        <v>0</v>
      </c>
      <c r="G27" s="11">
        <f t="shared" si="0"/>
        <v>0</v>
      </c>
      <c r="H27" s="11">
        <v>0</v>
      </c>
      <c r="I27" s="11">
        <v>0</v>
      </c>
      <c r="J27" s="11">
        <f>G27-H27</f>
        <v>0</v>
      </c>
      <c r="K27" s="2" t="s">
        <v>280</v>
      </c>
    </row>
    <row r="28" spans="1:11" ht="12.75" customHeight="1" x14ac:dyDescent="0.3">
      <c r="A28" s="35"/>
      <c r="B28" s="12"/>
      <c r="C28" s="54" t="s">
        <v>65</v>
      </c>
      <c r="D28" s="80"/>
      <c r="E28" s="13">
        <v>0</v>
      </c>
      <c r="F28" s="13">
        <v>0</v>
      </c>
      <c r="G28" s="13">
        <f t="shared" si="0"/>
        <v>0</v>
      </c>
      <c r="H28" s="13">
        <v>0</v>
      </c>
      <c r="I28" s="13">
        <v>0</v>
      </c>
      <c r="J28" s="13">
        <f t="shared" si="2"/>
        <v>0</v>
      </c>
    </row>
    <row r="29" spans="1:11" ht="12.75" customHeight="1" x14ac:dyDescent="0.3">
      <c r="A29" s="35"/>
      <c r="B29" s="12"/>
      <c r="C29" s="54" t="s">
        <v>66</v>
      </c>
      <c r="D29" s="80"/>
      <c r="E29" s="13">
        <f>SUM(E30:E31)</f>
        <v>0</v>
      </c>
      <c r="F29" s="13">
        <f>SUM(F30:F31)</f>
        <v>0</v>
      </c>
      <c r="G29" s="13">
        <f t="shared" si="0"/>
        <v>0</v>
      </c>
      <c r="H29" s="13">
        <f>SUM(H30:H31)</f>
        <v>0</v>
      </c>
      <c r="I29" s="13">
        <f>SUM(I30:I31)</f>
        <v>0</v>
      </c>
      <c r="J29" s="13">
        <f t="shared" si="2"/>
        <v>0</v>
      </c>
    </row>
    <row r="30" spans="1:11" ht="12.75" customHeight="1" x14ac:dyDescent="0.3">
      <c r="A30" s="35"/>
      <c r="B30" s="12"/>
      <c r="C30" s="12"/>
      <c r="D30" s="10" t="s">
        <v>305</v>
      </c>
      <c r="E30" s="11">
        <v>0</v>
      </c>
      <c r="F30" s="11">
        <v>0</v>
      </c>
      <c r="G30" s="11">
        <f t="shared" si="0"/>
        <v>0</v>
      </c>
      <c r="H30" s="11">
        <v>0</v>
      </c>
      <c r="I30" s="11">
        <v>0</v>
      </c>
      <c r="J30" s="11">
        <f t="shared" si="2"/>
        <v>0</v>
      </c>
    </row>
    <row r="31" spans="1:11" ht="12.75" customHeight="1" x14ac:dyDescent="0.3">
      <c r="A31" s="35"/>
      <c r="B31" s="12"/>
      <c r="C31" s="12"/>
      <c r="D31" s="10" t="s">
        <v>306</v>
      </c>
      <c r="E31" s="11">
        <v>0</v>
      </c>
      <c r="F31" s="11">
        <v>0</v>
      </c>
      <c r="G31" s="11">
        <f t="shared" si="0"/>
        <v>0</v>
      </c>
      <c r="H31" s="11">
        <v>0</v>
      </c>
      <c r="I31" s="11">
        <v>0</v>
      </c>
      <c r="J31" s="11">
        <f t="shared" si="2"/>
        <v>0</v>
      </c>
    </row>
    <row r="32" spans="1:11" ht="12.75" customHeight="1" x14ac:dyDescent="0.3">
      <c r="A32" s="35"/>
      <c r="B32" s="46" t="s">
        <v>9</v>
      </c>
      <c r="C32" s="46"/>
      <c r="D32" s="47"/>
      <c r="E32" s="13">
        <f>E33+E35+E36</f>
        <v>0</v>
      </c>
      <c r="F32" s="13">
        <f>F33+F35+F36</f>
        <v>0</v>
      </c>
      <c r="G32" s="13">
        <f t="shared" si="0"/>
        <v>0</v>
      </c>
      <c r="H32" s="13">
        <f>H33+H35+H36</f>
        <v>0</v>
      </c>
      <c r="I32" s="13">
        <f>I33+I35+I36</f>
        <v>0</v>
      </c>
      <c r="J32" s="13">
        <f t="shared" si="2"/>
        <v>0</v>
      </c>
    </row>
    <row r="33" spans="1:10" ht="12.75" customHeight="1" x14ac:dyDescent="0.3">
      <c r="A33" s="35"/>
      <c r="B33" s="12"/>
      <c r="C33" s="54" t="s">
        <v>67</v>
      </c>
      <c r="D33" s="80"/>
      <c r="E33" s="13">
        <f>+E34</f>
        <v>0</v>
      </c>
      <c r="F33" s="13">
        <f>+F34</f>
        <v>0</v>
      </c>
      <c r="G33" s="13">
        <f t="shared" si="0"/>
        <v>0</v>
      </c>
      <c r="H33" s="13">
        <f t="shared" ref="H33:I33" si="6">+H34</f>
        <v>0</v>
      </c>
      <c r="I33" s="13">
        <f t="shared" si="6"/>
        <v>0</v>
      </c>
      <c r="J33" s="13">
        <f t="shared" si="2"/>
        <v>0</v>
      </c>
    </row>
    <row r="34" spans="1:10" ht="12.75" customHeight="1" x14ac:dyDescent="0.3">
      <c r="A34" s="35"/>
      <c r="B34" s="12"/>
      <c r="C34" s="12"/>
      <c r="D34" s="10" t="s">
        <v>334</v>
      </c>
      <c r="E34" s="11">
        <v>0</v>
      </c>
      <c r="F34" s="11">
        <v>0</v>
      </c>
      <c r="G34" s="11">
        <f t="shared" si="0"/>
        <v>0</v>
      </c>
      <c r="H34" s="11">
        <v>0</v>
      </c>
      <c r="I34" s="11">
        <v>0</v>
      </c>
      <c r="J34" s="11">
        <f t="shared" si="2"/>
        <v>0</v>
      </c>
    </row>
    <row r="35" spans="1:10" ht="12.75" customHeight="1" x14ac:dyDescent="0.3">
      <c r="A35" s="35"/>
      <c r="B35" s="12"/>
      <c r="C35" s="54" t="s">
        <v>68</v>
      </c>
      <c r="D35" s="80"/>
      <c r="E35" s="11">
        <v>0</v>
      </c>
      <c r="F35" s="11">
        <v>0</v>
      </c>
      <c r="G35" s="13">
        <f t="shared" si="0"/>
        <v>0</v>
      </c>
      <c r="H35" s="13">
        <v>0</v>
      </c>
      <c r="I35" s="13">
        <v>0</v>
      </c>
      <c r="J35" s="13">
        <f t="shared" si="2"/>
        <v>0</v>
      </c>
    </row>
    <row r="36" spans="1:10" ht="12.75" customHeight="1" x14ac:dyDescent="0.3">
      <c r="A36" s="35"/>
      <c r="B36" s="12"/>
      <c r="C36" s="54" t="s">
        <v>69</v>
      </c>
      <c r="D36" s="80"/>
      <c r="E36" s="13">
        <v>0</v>
      </c>
      <c r="F36" s="13">
        <v>0</v>
      </c>
      <c r="G36" s="13">
        <f t="shared" si="0"/>
        <v>0</v>
      </c>
      <c r="H36" s="13">
        <v>0</v>
      </c>
      <c r="I36" s="13">
        <v>0</v>
      </c>
      <c r="J36" s="13">
        <f t="shared" si="2"/>
        <v>0</v>
      </c>
    </row>
    <row r="37" spans="1:10" ht="12.75" customHeight="1" x14ac:dyDescent="0.3">
      <c r="A37" s="35"/>
      <c r="B37" s="46" t="s">
        <v>10</v>
      </c>
      <c r="C37" s="46"/>
      <c r="D37" s="47"/>
      <c r="E37" s="13">
        <f>+E38+E39+E42+E43+E44</f>
        <v>0</v>
      </c>
      <c r="F37" s="13">
        <f>+F38+F39+F42+F43+F44</f>
        <v>0</v>
      </c>
      <c r="G37" s="13">
        <f t="shared" si="0"/>
        <v>0</v>
      </c>
      <c r="H37" s="13">
        <f>+H38+H39+H42+H43+H44</f>
        <v>0</v>
      </c>
      <c r="I37" s="13">
        <f>+I38+I39+I42+I43+I44</f>
        <v>0</v>
      </c>
      <c r="J37" s="13">
        <f t="shared" si="2"/>
        <v>0</v>
      </c>
    </row>
    <row r="38" spans="1:10" ht="12.75" customHeight="1" x14ac:dyDescent="0.3">
      <c r="A38" s="35"/>
      <c r="B38" s="12"/>
      <c r="C38" s="54" t="s">
        <v>70</v>
      </c>
      <c r="D38" s="80"/>
      <c r="E38" s="13">
        <v>0</v>
      </c>
      <c r="F38" s="13">
        <v>0</v>
      </c>
      <c r="G38" s="13">
        <f t="shared" si="0"/>
        <v>0</v>
      </c>
      <c r="H38" s="13">
        <v>0</v>
      </c>
      <c r="I38" s="13">
        <v>0</v>
      </c>
      <c r="J38" s="13">
        <f t="shared" si="2"/>
        <v>0</v>
      </c>
    </row>
    <row r="39" spans="1:10" ht="12.75" customHeight="1" x14ac:dyDescent="0.3">
      <c r="A39" s="35"/>
      <c r="B39" s="12"/>
      <c r="C39" s="54" t="s">
        <v>71</v>
      </c>
      <c r="D39" s="80"/>
      <c r="E39" s="13">
        <f>SUM(E40:E41)</f>
        <v>0</v>
      </c>
      <c r="F39" s="13">
        <f>SUM(F40:F41)</f>
        <v>0</v>
      </c>
      <c r="G39" s="13">
        <f t="shared" si="0"/>
        <v>0</v>
      </c>
      <c r="H39" s="13">
        <f>SUM(H40:H41)</f>
        <v>0</v>
      </c>
      <c r="I39" s="13">
        <f>SUM(I40:I41)</f>
        <v>0</v>
      </c>
      <c r="J39" s="13">
        <f t="shared" si="2"/>
        <v>0</v>
      </c>
    </row>
    <row r="40" spans="1:10" ht="12.75" customHeight="1" x14ac:dyDescent="0.3">
      <c r="A40" s="35"/>
      <c r="B40" s="12"/>
      <c r="C40" s="12"/>
      <c r="D40" s="10" t="s">
        <v>335</v>
      </c>
      <c r="E40" s="11">
        <v>0</v>
      </c>
      <c r="F40" s="11">
        <v>0</v>
      </c>
      <c r="G40" s="11">
        <f t="shared" si="0"/>
        <v>0</v>
      </c>
      <c r="H40" s="11">
        <v>0</v>
      </c>
      <c r="I40" s="11">
        <v>0</v>
      </c>
      <c r="J40" s="11">
        <f t="shared" si="2"/>
        <v>0</v>
      </c>
    </row>
    <row r="41" spans="1:10" ht="12.75" customHeight="1" x14ac:dyDescent="0.3">
      <c r="A41" s="35"/>
      <c r="B41" s="12"/>
      <c r="C41" s="12"/>
      <c r="D41" s="10" t="s">
        <v>294</v>
      </c>
      <c r="E41" s="11">
        <v>0</v>
      </c>
      <c r="F41" s="11">
        <v>0</v>
      </c>
      <c r="G41" s="11">
        <f t="shared" si="0"/>
        <v>0</v>
      </c>
      <c r="H41" s="11">
        <v>0</v>
      </c>
      <c r="I41" s="11">
        <v>0</v>
      </c>
      <c r="J41" s="11">
        <f t="shared" si="2"/>
        <v>0</v>
      </c>
    </row>
    <row r="42" spans="1:10" ht="12.75" customHeight="1" x14ac:dyDescent="0.3">
      <c r="A42" s="35"/>
      <c r="B42" s="12"/>
      <c r="C42" s="54" t="s">
        <v>72</v>
      </c>
      <c r="D42" s="80"/>
      <c r="E42" s="13">
        <v>0</v>
      </c>
      <c r="F42" s="13">
        <v>0</v>
      </c>
      <c r="G42" s="13">
        <f t="shared" si="0"/>
        <v>0</v>
      </c>
      <c r="H42" s="13">
        <v>0</v>
      </c>
      <c r="I42" s="13">
        <v>0</v>
      </c>
      <c r="J42" s="13">
        <f t="shared" si="2"/>
        <v>0</v>
      </c>
    </row>
    <row r="43" spans="1:10" ht="12.75" customHeight="1" x14ac:dyDescent="0.3">
      <c r="A43" s="35"/>
      <c r="B43" s="12"/>
      <c r="C43" s="54" t="s">
        <v>73</v>
      </c>
      <c r="D43" s="80"/>
      <c r="E43" s="13">
        <v>0</v>
      </c>
      <c r="F43" s="13">
        <v>0</v>
      </c>
      <c r="G43" s="13">
        <f t="shared" si="0"/>
        <v>0</v>
      </c>
      <c r="H43" s="13">
        <v>0</v>
      </c>
      <c r="I43" s="13">
        <v>0</v>
      </c>
      <c r="J43" s="13">
        <f t="shared" si="2"/>
        <v>0</v>
      </c>
    </row>
    <row r="44" spans="1:10" ht="12.75" customHeight="1" x14ac:dyDescent="0.3">
      <c r="A44" s="35"/>
      <c r="B44" s="12"/>
      <c r="C44" s="54" t="s">
        <v>74</v>
      </c>
      <c r="D44" s="80"/>
      <c r="E44" s="13">
        <f>SUM(E45:E45)</f>
        <v>0</v>
      </c>
      <c r="F44" s="13">
        <f>SUM(F45:F45)</f>
        <v>0</v>
      </c>
      <c r="G44" s="13">
        <f t="shared" si="0"/>
        <v>0</v>
      </c>
      <c r="H44" s="13">
        <f>SUM(H45:H45)</f>
        <v>0</v>
      </c>
      <c r="I44" s="13">
        <f>SUM(I45:I45)</f>
        <v>0</v>
      </c>
      <c r="J44" s="13">
        <f t="shared" si="2"/>
        <v>0</v>
      </c>
    </row>
    <row r="45" spans="1:10" ht="12.75" customHeight="1" x14ac:dyDescent="0.3">
      <c r="A45" s="35"/>
      <c r="B45" s="12"/>
      <c r="C45" s="12"/>
      <c r="D45" s="10" t="s">
        <v>281</v>
      </c>
      <c r="E45" s="11">
        <v>0</v>
      </c>
      <c r="F45" s="11">
        <v>0</v>
      </c>
      <c r="G45" s="11">
        <f t="shared" si="0"/>
        <v>0</v>
      </c>
      <c r="H45" s="11">
        <v>0</v>
      </c>
      <c r="I45" s="11">
        <v>0</v>
      </c>
      <c r="J45" s="11">
        <f t="shared" si="2"/>
        <v>0</v>
      </c>
    </row>
    <row r="46" spans="1:10" ht="12.75" customHeight="1" x14ac:dyDescent="0.3">
      <c r="A46" s="35"/>
      <c r="B46" s="46" t="s">
        <v>215</v>
      </c>
      <c r="C46" s="46"/>
      <c r="D46" s="47"/>
      <c r="E46" s="13">
        <f t="shared" ref="E46:F46" si="7">+E47</f>
        <v>0</v>
      </c>
      <c r="F46" s="13">
        <f t="shared" si="7"/>
        <v>0</v>
      </c>
      <c r="G46" s="13">
        <f t="shared" si="0"/>
        <v>0</v>
      </c>
      <c r="H46" s="13">
        <f>+H47</f>
        <v>0</v>
      </c>
      <c r="I46" s="13">
        <f>+I47</f>
        <v>0</v>
      </c>
      <c r="J46" s="13">
        <f t="shared" si="2"/>
        <v>0</v>
      </c>
    </row>
    <row r="47" spans="1:10" ht="26.25" customHeight="1" x14ac:dyDescent="0.3">
      <c r="A47" s="35"/>
      <c r="B47" s="12"/>
      <c r="C47" s="102" t="s">
        <v>216</v>
      </c>
      <c r="D47" s="103"/>
      <c r="E47" s="13">
        <f>+E48+E49</f>
        <v>0</v>
      </c>
      <c r="F47" s="13">
        <f t="shared" ref="F47:J47" si="8">+F48+F49</f>
        <v>0</v>
      </c>
      <c r="G47" s="13">
        <f t="shared" si="8"/>
        <v>0</v>
      </c>
      <c r="H47" s="13">
        <f t="shared" si="8"/>
        <v>0</v>
      </c>
      <c r="I47" s="13">
        <f t="shared" si="8"/>
        <v>0</v>
      </c>
      <c r="J47" s="13">
        <f t="shared" si="8"/>
        <v>0</v>
      </c>
    </row>
    <row r="48" spans="1:10" x14ac:dyDescent="0.3">
      <c r="A48" s="35"/>
      <c r="B48" s="12"/>
      <c r="C48" s="12"/>
      <c r="D48" s="10" t="s">
        <v>336</v>
      </c>
      <c r="E48" s="11">
        <v>0</v>
      </c>
      <c r="F48" s="11">
        <v>0</v>
      </c>
      <c r="G48" s="11">
        <f t="shared" si="0"/>
        <v>0</v>
      </c>
      <c r="H48" s="11">
        <v>0</v>
      </c>
      <c r="I48" s="11">
        <v>0</v>
      </c>
      <c r="J48" s="11">
        <f t="shared" si="2"/>
        <v>0</v>
      </c>
    </row>
    <row r="49" spans="1:10" ht="24" x14ac:dyDescent="0.3">
      <c r="A49" s="35"/>
      <c r="B49" s="12"/>
      <c r="C49" s="12"/>
      <c r="D49" s="10" t="s">
        <v>337</v>
      </c>
      <c r="E49" s="11">
        <v>0</v>
      </c>
      <c r="F49" s="11">
        <v>0</v>
      </c>
      <c r="G49" s="11">
        <f t="shared" si="0"/>
        <v>0</v>
      </c>
      <c r="H49" s="11">
        <v>0</v>
      </c>
      <c r="I49" s="11">
        <v>0</v>
      </c>
      <c r="J49" s="11">
        <f t="shared" si="2"/>
        <v>0</v>
      </c>
    </row>
    <row r="50" spans="1:10" ht="12.75" customHeight="1" x14ac:dyDescent="0.3">
      <c r="A50" s="35"/>
      <c r="B50" s="46" t="s">
        <v>11</v>
      </c>
      <c r="C50" s="46"/>
      <c r="D50" s="47"/>
      <c r="E50" s="13">
        <v>0</v>
      </c>
      <c r="F50" s="13">
        <v>0</v>
      </c>
      <c r="G50" s="13">
        <f t="shared" si="0"/>
        <v>0</v>
      </c>
      <c r="H50" s="13">
        <f t="shared" ref="H50:I50" si="9">SUM(H51:H52)</f>
        <v>0</v>
      </c>
      <c r="I50" s="13">
        <f t="shared" si="9"/>
        <v>0</v>
      </c>
      <c r="J50" s="13">
        <f t="shared" si="2"/>
        <v>0</v>
      </c>
    </row>
    <row r="51" spans="1:10" ht="12.75" customHeight="1" x14ac:dyDescent="0.3">
      <c r="A51" s="35"/>
      <c r="B51" s="12"/>
      <c r="C51" s="54" t="s">
        <v>75</v>
      </c>
      <c r="D51" s="80"/>
      <c r="E51" s="13">
        <v>0</v>
      </c>
      <c r="F51" s="13">
        <v>0</v>
      </c>
      <c r="G51" s="13">
        <f t="shared" si="0"/>
        <v>0</v>
      </c>
      <c r="H51" s="13">
        <v>0</v>
      </c>
      <c r="I51" s="13">
        <v>0</v>
      </c>
      <c r="J51" s="13">
        <f t="shared" si="2"/>
        <v>0</v>
      </c>
    </row>
    <row r="52" spans="1:10" ht="12.75" customHeight="1" x14ac:dyDescent="0.3">
      <c r="A52" s="35"/>
      <c r="B52" s="12"/>
      <c r="C52" s="54" t="s">
        <v>76</v>
      </c>
      <c r="D52" s="80"/>
      <c r="E52" s="13">
        <v>0</v>
      </c>
      <c r="F52" s="13">
        <v>0</v>
      </c>
      <c r="G52" s="13">
        <f t="shared" si="0"/>
        <v>0</v>
      </c>
      <c r="H52" s="13">
        <v>0</v>
      </c>
      <c r="I52" s="13">
        <v>0</v>
      </c>
      <c r="J52" s="13">
        <f t="shared" si="2"/>
        <v>0</v>
      </c>
    </row>
    <row r="53" spans="1:10" ht="12.75" customHeight="1" x14ac:dyDescent="0.3">
      <c r="A53" s="45" t="s">
        <v>12</v>
      </c>
      <c r="B53" s="46"/>
      <c r="C53" s="46"/>
      <c r="D53" s="47"/>
      <c r="E53" s="13">
        <f>SUM(E54+E73+E79+E111+E115+E101+E127+E133)</f>
        <v>0</v>
      </c>
      <c r="F53" s="13">
        <f>SUM(F54+F73+F79+F111+F115+F101+F127+F133)</f>
        <v>0</v>
      </c>
      <c r="G53" s="13">
        <f t="shared" si="0"/>
        <v>0</v>
      </c>
      <c r="H53" s="13">
        <f>SUM(H54+H73+H79+H111+H115+H101+H127+H133)</f>
        <v>0</v>
      </c>
      <c r="I53" s="13">
        <f>SUM(I54+I73+I79+I111+I115+I101+I127+I133)</f>
        <v>0</v>
      </c>
      <c r="J53" s="13">
        <f t="shared" si="2"/>
        <v>0</v>
      </c>
    </row>
    <row r="54" spans="1:10" ht="26.25" customHeight="1" x14ac:dyDescent="0.3">
      <c r="A54" s="35"/>
      <c r="B54" s="104" t="s">
        <v>13</v>
      </c>
      <c r="C54" s="104"/>
      <c r="D54" s="105"/>
      <c r="E54" s="13">
        <f>+E55+E58+E62+E64+E66+E69+E71+E72</f>
        <v>0</v>
      </c>
      <c r="F54" s="13">
        <f>+F55+F58+F62+F64+F66+F69+F71+F72</f>
        <v>0</v>
      </c>
      <c r="G54" s="13">
        <f t="shared" si="0"/>
        <v>0</v>
      </c>
      <c r="H54" s="13">
        <f>+H55+H58+H62+H64+H66+H69+H71+H72</f>
        <v>0</v>
      </c>
      <c r="I54" s="13">
        <f>+I55+I58+I62+I64+I66+I69+I71+I72</f>
        <v>0</v>
      </c>
      <c r="J54" s="13">
        <f t="shared" si="2"/>
        <v>0</v>
      </c>
    </row>
    <row r="55" spans="1:10" ht="12.75" customHeight="1" x14ac:dyDescent="0.3">
      <c r="A55" s="35"/>
      <c r="B55" s="12"/>
      <c r="C55" s="54" t="s">
        <v>77</v>
      </c>
      <c r="D55" s="80"/>
      <c r="E55" s="13">
        <f>+E56+E57</f>
        <v>0</v>
      </c>
      <c r="F55" s="13">
        <f>+F56+F57</f>
        <v>0</v>
      </c>
      <c r="G55" s="13">
        <f t="shared" si="0"/>
        <v>0</v>
      </c>
      <c r="H55" s="13">
        <f>+H56+H57</f>
        <v>0</v>
      </c>
      <c r="I55" s="13">
        <f>+I56+I57</f>
        <v>0</v>
      </c>
      <c r="J55" s="13">
        <f t="shared" si="2"/>
        <v>0</v>
      </c>
    </row>
    <row r="56" spans="1:10" ht="12.75" customHeight="1" x14ac:dyDescent="0.3">
      <c r="A56" s="35"/>
      <c r="B56" s="12"/>
      <c r="C56" s="12"/>
      <c r="D56" s="10" t="s">
        <v>338</v>
      </c>
      <c r="E56" s="11">
        <v>0</v>
      </c>
      <c r="F56" s="11">
        <v>0</v>
      </c>
      <c r="G56" s="11">
        <f>E56+F56</f>
        <v>0</v>
      </c>
      <c r="H56" s="11">
        <v>0</v>
      </c>
      <c r="I56" s="11">
        <v>0</v>
      </c>
      <c r="J56" s="11">
        <f>G56-H56</f>
        <v>0</v>
      </c>
    </row>
    <row r="57" spans="1:10" ht="12.75" customHeight="1" x14ac:dyDescent="0.3">
      <c r="A57" s="35"/>
      <c r="B57" s="12"/>
      <c r="C57" s="12"/>
      <c r="D57" s="10" t="s">
        <v>339</v>
      </c>
      <c r="E57" s="11">
        <v>0</v>
      </c>
      <c r="F57" s="11">
        <v>0</v>
      </c>
      <c r="G57" s="11">
        <f>E57+F57</f>
        <v>0</v>
      </c>
      <c r="H57" s="11">
        <f>G57</f>
        <v>0</v>
      </c>
      <c r="I57" s="11">
        <v>0</v>
      </c>
      <c r="J57" s="11">
        <f>G57-H57</f>
        <v>0</v>
      </c>
    </row>
    <row r="58" spans="1:10" ht="12.75" customHeight="1" x14ac:dyDescent="0.3">
      <c r="A58" s="35"/>
      <c r="B58" s="12"/>
      <c r="C58" s="54" t="s">
        <v>78</v>
      </c>
      <c r="D58" s="80"/>
      <c r="E58" s="13">
        <f>SUM(E59:E61)</f>
        <v>0</v>
      </c>
      <c r="F58" s="13">
        <f>SUM(F59:F61)</f>
        <v>0</v>
      </c>
      <c r="G58" s="13">
        <f t="shared" si="0"/>
        <v>0</v>
      </c>
      <c r="H58" s="13">
        <f>SUM(H59:H61)</f>
        <v>0</v>
      </c>
      <c r="I58" s="13">
        <f>SUM(I59:I61)</f>
        <v>0</v>
      </c>
      <c r="J58" s="13">
        <f t="shared" si="2"/>
        <v>0</v>
      </c>
    </row>
    <row r="59" spans="1:10" ht="12.75" customHeight="1" x14ac:dyDescent="0.3">
      <c r="A59" s="35"/>
      <c r="B59" s="12"/>
      <c r="C59" s="12"/>
      <c r="D59" s="10" t="s">
        <v>340</v>
      </c>
      <c r="E59" s="11">
        <v>0</v>
      </c>
      <c r="F59" s="11">
        <v>0</v>
      </c>
      <c r="G59" s="11">
        <f t="shared" si="0"/>
        <v>0</v>
      </c>
      <c r="H59" s="11">
        <v>0</v>
      </c>
      <c r="I59" s="11">
        <v>0</v>
      </c>
      <c r="J59" s="11">
        <f>G59-H59</f>
        <v>0</v>
      </c>
    </row>
    <row r="60" spans="1:10" ht="12.75" customHeight="1" x14ac:dyDescent="0.3">
      <c r="A60" s="35"/>
      <c r="B60" s="12"/>
      <c r="C60" s="12"/>
      <c r="D60" s="10" t="s">
        <v>261</v>
      </c>
      <c r="E60" s="11">
        <v>0</v>
      </c>
      <c r="F60" s="11">
        <v>0</v>
      </c>
      <c r="G60" s="11">
        <f t="shared" si="0"/>
        <v>0</v>
      </c>
      <c r="H60" s="11">
        <v>0</v>
      </c>
      <c r="I60" s="11">
        <v>0</v>
      </c>
      <c r="J60" s="11">
        <f t="shared" si="2"/>
        <v>0</v>
      </c>
    </row>
    <row r="61" spans="1:10" ht="12.75" customHeight="1" x14ac:dyDescent="0.3">
      <c r="A61" s="35"/>
      <c r="B61" s="12"/>
      <c r="C61" s="12"/>
      <c r="D61" s="10" t="s">
        <v>226</v>
      </c>
      <c r="E61" s="11">
        <v>0</v>
      </c>
      <c r="F61" s="11">
        <v>0</v>
      </c>
      <c r="G61" s="11">
        <f t="shared" si="0"/>
        <v>0</v>
      </c>
      <c r="H61" s="11">
        <v>0</v>
      </c>
      <c r="I61" s="11">
        <v>0</v>
      </c>
      <c r="J61" s="11">
        <f t="shared" si="2"/>
        <v>0</v>
      </c>
    </row>
    <row r="62" spans="1:10" ht="12.75" customHeight="1" x14ac:dyDescent="0.3">
      <c r="A62" s="35"/>
      <c r="B62" s="12"/>
      <c r="C62" s="54" t="s">
        <v>79</v>
      </c>
      <c r="D62" s="80"/>
      <c r="E62" s="13">
        <f>SUM(E63)</f>
        <v>0</v>
      </c>
      <c r="F62" s="13">
        <f>SUM(F63)</f>
        <v>0</v>
      </c>
      <c r="G62" s="13">
        <f>SUM(G63)</f>
        <v>0</v>
      </c>
      <c r="H62" s="13">
        <f>SUM(H63)</f>
        <v>0</v>
      </c>
      <c r="I62" s="13">
        <f>SUM(I63)</f>
        <v>0</v>
      </c>
      <c r="J62" s="13">
        <f t="shared" si="2"/>
        <v>0</v>
      </c>
    </row>
    <row r="63" spans="1:10" ht="12.75" customHeight="1" x14ac:dyDescent="0.3">
      <c r="A63" s="35"/>
      <c r="B63" s="12"/>
      <c r="C63" s="54"/>
      <c r="D63" s="10" t="s">
        <v>307</v>
      </c>
      <c r="E63" s="11">
        <v>0</v>
      </c>
      <c r="F63" s="11">
        <v>0</v>
      </c>
      <c r="G63" s="11">
        <f t="shared" si="0"/>
        <v>0</v>
      </c>
      <c r="H63" s="11">
        <v>0</v>
      </c>
      <c r="I63" s="11">
        <v>0</v>
      </c>
      <c r="J63" s="11">
        <f t="shared" si="2"/>
        <v>0</v>
      </c>
    </row>
    <row r="64" spans="1:10" ht="24.75" customHeight="1" x14ac:dyDescent="0.3">
      <c r="A64" s="35"/>
      <c r="B64" s="12"/>
      <c r="C64" s="102" t="s">
        <v>80</v>
      </c>
      <c r="D64" s="103"/>
      <c r="E64" s="13">
        <f>+E65</f>
        <v>0</v>
      </c>
      <c r="F64" s="13">
        <f t="shared" ref="F64" si="10">+F65</f>
        <v>0</v>
      </c>
      <c r="G64" s="13">
        <f t="shared" si="0"/>
        <v>0</v>
      </c>
      <c r="H64" s="13">
        <f>+H65</f>
        <v>0</v>
      </c>
      <c r="I64" s="13">
        <f t="shared" ref="I64" si="11">+I65</f>
        <v>0</v>
      </c>
      <c r="J64" s="13">
        <f t="shared" si="2"/>
        <v>0</v>
      </c>
    </row>
    <row r="65" spans="1:10" x14ac:dyDescent="0.3">
      <c r="A65" s="35"/>
      <c r="B65" s="12"/>
      <c r="C65" s="12"/>
      <c r="D65" s="10" t="s">
        <v>341</v>
      </c>
      <c r="E65" s="11">
        <v>0</v>
      </c>
      <c r="F65" s="11">
        <v>0</v>
      </c>
      <c r="G65" s="11">
        <f>E65+F65</f>
        <v>0</v>
      </c>
      <c r="H65" s="11">
        <v>0</v>
      </c>
      <c r="I65" s="11">
        <v>0</v>
      </c>
      <c r="J65" s="11">
        <f t="shared" si="2"/>
        <v>0</v>
      </c>
    </row>
    <row r="66" spans="1:10" ht="12.75" customHeight="1" x14ac:dyDescent="0.3">
      <c r="A66" s="35"/>
      <c r="B66" s="12"/>
      <c r="C66" s="54" t="s">
        <v>81</v>
      </c>
      <c r="D66" s="80"/>
      <c r="E66" s="13">
        <f>E67+E68</f>
        <v>0</v>
      </c>
      <c r="F66" s="13">
        <f>F67+F68</f>
        <v>0</v>
      </c>
      <c r="G66" s="13">
        <f>E66+F66</f>
        <v>0</v>
      </c>
      <c r="H66" s="13">
        <f>H67+H68</f>
        <v>0</v>
      </c>
      <c r="I66" s="13">
        <f>+I67+I68</f>
        <v>0</v>
      </c>
      <c r="J66" s="13">
        <f t="shared" si="2"/>
        <v>0</v>
      </c>
    </row>
    <row r="67" spans="1:10" ht="12.75" customHeight="1" x14ac:dyDescent="0.3">
      <c r="A67" s="35"/>
      <c r="B67" s="12"/>
      <c r="C67" s="58"/>
      <c r="D67" s="10" t="s">
        <v>342</v>
      </c>
      <c r="E67" s="11">
        <v>0</v>
      </c>
      <c r="F67" s="11">
        <v>0</v>
      </c>
      <c r="G67" s="11">
        <f t="shared" si="0"/>
        <v>0</v>
      </c>
      <c r="H67" s="11">
        <v>0</v>
      </c>
      <c r="I67" s="11">
        <v>0</v>
      </c>
      <c r="J67" s="11">
        <f t="shared" si="2"/>
        <v>0</v>
      </c>
    </row>
    <row r="68" spans="1:10" ht="12.75" customHeight="1" x14ac:dyDescent="0.3">
      <c r="A68" s="35"/>
      <c r="B68" s="12"/>
      <c r="C68" s="58"/>
      <c r="D68" s="10" t="s">
        <v>343</v>
      </c>
      <c r="E68" s="11">
        <v>0</v>
      </c>
      <c r="F68" s="11">
        <v>0</v>
      </c>
      <c r="G68" s="11">
        <f t="shared" si="0"/>
        <v>0</v>
      </c>
      <c r="H68" s="11">
        <v>0</v>
      </c>
      <c r="I68" s="11">
        <v>0</v>
      </c>
      <c r="J68" s="11">
        <f t="shared" si="2"/>
        <v>0</v>
      </c>
    </row>
    <row r="69" spans="1:10" ht="12.75" customHeight="1" x14ac:dyDescent="0.3">
      <c r="A69" s="35"/>
      <c r="B69" s="12"/>
      <c r="C69" s="54" t="s">
        <v>82</v>
      </c>
      <c r="D69" s="80"/>
      <c r="E69" s="13">
        <f>+E70</f>
        <v>0</v>
      </c>
      <c r="F69" s="13">
        <f>+F70</f>
        <v>0</v>
      </c>
      <c r="G69" s="13">
        <f t="shared" si="0"/>
        <v>0</v>
      </c>
      <c r="H69" s="13">
        <f t="shared" ref="H69:I69" si="12">+H70</f>
        <v>0</v>
      </c>
      <c r="I69" s="13">
        <f t="shared" si="12"/>
        <v>0</v>
      </c>
      <c r="J69" s="13">
        <f t="shared" si="2"/>
        <v>0</v>
      </c>
    </row>
    <row r="70" spans="1:10" ht="12.75" customHeight="1" x14ac:dyDescent="0.3">
      <c r="A70" s="35"/>
      <c r="B70" s="12"/>
      <c r="C70" s="12"/>
      <c r="D70" s="10" t="s">
        <v>344</v>
      </c>
      <c r="E70" s="11">
        <v>0</v>
      </c>
      <c r="F70" s="11">
        <v>0</v>
      </c>
      <c r="G70" s="11">
        <f>E70+F70</f>
        <v>0</v>
      </c>
      <c r="H70" s="11">
        <v>0</v>
      </c>
      <c r="I70" s="11">
        <v>0</v>
      </c>
      <c r="J70" s="11">
        <f t="shared" si="2"/>
        <v>0</v>
      </c>
    </row>
    <row r="71" spans="1:10" ht="12.75" customHeight="1" x14ac:dyDescent="0.3">
      <c r="A71" s="35"/>
      <c r="B71" s="12"/>
      <c r="C71" s="54" t="s">
        <v>83</v>
      </c>
      <c r="D71" s="80"/>
      <c r="E71" s="13">
        <v>0</v>
      </c>
      <c r="F71" s="13">
        <v>0</v>
      </c>
      <c r="G71" s="13">
        <f t="shared" si="0"/>
        <v>0</v>
      </c>
      <c r="H71" s="13">
        <v>0</v>
      </c>
      <c r="I71" s="13">
        <v>0</v>
      </c>
      <c r="J71" s="13">
        <f t="shared" si="2"/>
        <v>0</v>
      </c>
    </row>
    <row r="72" spans="1:10" ht="12.75" customHeight="1" x14ac:dyDescent="0.3">
      <c r="A72" s="35"/>
      <c r="B72" s="12"/>
      <c r="C72" s="54" t="s">
        <v>84</v>
      </c>
      <c r="D72" s="80"/>
      <c r="E72" s="13">
        <v>0</v>
      </c>
      <c r="F72" s="13">
        <v>0</v>
      </c>
      <c r="G72" s="13">
        <f t="shared" si="0"/>
        <v>0</v>
      </c>
      <c r="H72" s="13">
        <v>0</v>
      </c>
      <c r="I72" s="13">
        <v>0</v>
      </c>
      <c r="J72" s="13">
        <f t="shared" si="2"/>
        <v>0</v>
      </c>
    </row>
    <row r="73" spans="1:10" ht="12.75" customHeight="1" x14ac:dyDescent="0.3">
      <c r="A73" s="35"/>
      <c r="B73" s="46" t="s">
        <v>14</v>
      </c>
      <c r="C73" s="46"/>
      <c r="D73" s="47"/>
      <c r="E73" s="13">
        <f>+E74+E78</f>
        <v>0</v>
      </c>
      <c r="F73" s="13">
        <f>+F74+F78</f>
        <v>0</v>
      </c>
      <c r="G73" s="13">
        <f t="shared" si="0"/>
        <v>0</v>
      </c>
      <c r="H73" s="13">
        <f>+H74+H78</f>
        <v>0</v>
      </c>
      <c r="I73" s="13">
        <f>+I74+I78</f>
        <v>0</v>
      </c>
      <c r="J73" s="13">
        <f t="shared" si="2"/>
        <v>0</v>
      </c>
    </row>
    <row r="74" spans="1:10" ht="12.75" customHeight="1" x14ac:dyDescent="0.3">
      <c r="A74" s="35"/>
      <c r="B74" s="12"/>
      <c r="C74" s="54" t="s">
        <v>85</v>
      </c>
      <c r="D74" s="80"/>
      <c r="E74" s="13">
        <f t="shared" ref="E74:J74" si="13">SUM(E75:E77)</f>
        <v>0</v>
      </c>
      <c r="F74" s="13">
        <f t="shared" si="13"/>
        <v>0</v>
      </c>
      <c r="G74" s="13">
        <f t="shared" si="13"/>
        <v>0</v>
      </c>
      <c r="H74" s="13">
        <f t="shared" si="13"/>
        <v>0</v>
      </c>
      <c r="I74" s="13">
        <f t="shared" si="13"/>
        <v>0</v>
      </c>
      <c r="J74" s="13">
        <f t="shared" si="13"/>
        <v>0</v>
      </c>
    </row>
    <row r="75" spans="1:10" ht="12.75" customHeight="1" x14ac:dyDescent="0.3">
      <c r="A75" s="35"/>
      <c r="B75" s="12"/>
      <c r="C75" s="12"/>
      <c r="D75" s="10" t="s">
        <v>345</v>
      </c>
      <c r="E75" s="11">
        <v>0</v>
      </c>
      <c r="F75" s="11">
        <v>0</v>
      </c>
      <c r="G75" s="11">
        <f t="shared" si="0"/>
        <v>0</v>
      </c>
      <c r="H75" s="11">
        <v>0</v>
      </c>
      <c r="I75" s="11">
        <v>0</v>
      </c>
      <c r="J75" s="11">
        <f t="shared" ref="J75:J77" si="14">G75-H75</f>
        <v>0</v>
      </c>
    </row>
    <row r="76" spans="1:10" ht="12.75" customHeight="1" x14ac:dyDescent="0.3">
      <c r="A76" s="35"/>
      <c r="B76" s="12"/>
      <c r="C76" s="12"/>
      <c r="D76" s="10" t="s">
        <v>227</v>
      </c>
      <c r="E76" s="11">
        <v>0</v>
      </c>
      <c r="F76" s="11">
        <v>0</v>
      </c>
      <c r="G76" s="11">
        <f t="shared" si="0"/>
        <v>0</v>
      </c>
      <c r="H76" s="11">
        <v>0</v>
      </c>
      <c r="I76" s="11">
        <v>0</v>
      </c>
      <c r="J76" s="11">
        <f t="shared" si="14"/>
        <v>0</v>
      </c>
    </row>
    <row r="77" spans="1:10" ht="12.75" customHeight="1" x14ac:dyDescent="0.3">
      <c r="A77" s="35"/>
      <c r="B77" s="12"/>
      <c r="C77" s="12"/>
      <c r="D77" s="10" t="s">
        <v>262</v>
      </c>
      <c r="E77" s="11">
        <v>0</v>
      </c>
      <c r="F77" s="11">
        <v>0</v>
      </c>
      <c r="G77" s="11">
        <f t="shared" si="0"/>
        <v>0</v>
      </c>
      <c r="H77" s="11">
        <v>0</v>
      </c>
      <c r="I77" s="11">
        <v>0</v>
      </c>
      <c r="J77" s="11">
        <f t="shared" si="14"/>
        <v>0</v>
      </c>
    </row>
    <row r="78" spans="1:10" ht="12.75" customHeight="1" x14ac:dyDescent="0.3">
      <c r="A78" s="35"/>
      <c r="B78" s="12"/>
      <c r="C78" s="54" t="s">
        <v>86</v>
      </c>
      <c r="D78" s="80"/>
      <c r="E78" s="13">
        <v>0</v>
      </c>
      <c r="F78" s="13">
        <v>0</v>
      </c>
      <c r="G78" s="13">
        <f t="shared" si="0"/>
        <v>0</v>
      </c>
      <c r="H78" s="13">
        <v>0</v>
      </c>
      <c r="I78" s="13">
        <v>0</v>
      </c>
      <c r="J78" s="13">
        <f t="shared" si="2"/>
        <v>0</v>
      </c>
    </row>
    <row r="79" spans="1:10" ht="12.75" customHeight="1" x14ac:dyDescent="0.3">
      <c r="A79" s="35"/>
      <c r="B79" s="46" t="s">
        <v>15</v>
      </c>
      <c r="C79" s="46"/>
      <c r="D79" s="47"/>
      <c r="E79" s="13">
        <f>+E80+E83+E85+E86+E88+E89+E92+E95+E97</f>
        <v>0</v>
      </c>
      <c r="F79" s="13">
        <f>+F80+F83+F85+F86+F88+F89+F92+F95+F97</f>
        <v>0</v>
      </c>
      <c r="G79" s="13">
        <f t="shared" si="0"/>
        <v>0</v>
      </c>
      <c r="H79" s="13">
        <f>+H80+H83+H85+H86+H88+H89+H92+H95+H97</f>
        <v>0</v>
      </c>
      <c r="I79" s="13">
        <f>+I80+I83+I85+I86+I88+I89+I92+I95+I97</f>
        <v>0</v>
      </c>
      <c r="J79" s="13">
        <f t="shared" si="2"/>
        <v>0</v>
      </c>
    </row>
    <row r="80" spans="1:10" ht="12.75" customHeight="1" x14ac:dyDescent="0.3">
      <c r="A80" s="35"/>
      <c r="B80" s="12"/>
      <c r="C80" s="54" t="s">
        <v>87</v>
      </c>
      <c r="D80" s="80"/>
      <c r="E80" s="13">
        <f>SUM(E81:E82)</f>
        <v>0</v>
      </c>
      <c r="F80" s="13">
        <f t="shared" ref="F80:I80" si="15">SUM(F81:F82)</f>
        <v>0</v>
      </c>
      <c r="G80" s="13">
        <f t="shared" si="15"/>
        <v>0</v>
      </c>
      <c r="H80" s="13">
        <f t="shared" si="15"/>
        <v>0</v>
      </c>
      <c r="I80" s="13">
        <f t="shared" si="15"/>
        <v>0</v>
      </c>
      <c r="J80" s="13">
        <f t="shared" si="2"/>
        <v>0</v>
      </c>
    </row>
    <row r="81" spans="1:10" ht="22.5" customHeight="1" x14ac:dyDescent="0.3">
      <c r="A81" s="35"/>
      <c r="B81" s="12"/>
      <c r="C81" s="54"/>
      <c r="D81" s="10" t="s">
        <v>346</v>
      </c>
      <c r="E81" s="11">
        <v>0</v>
      </c>
      <c r="F81" s="11">
        <v>0</v>
      </c>
      <c r="G81" s="11">
        <f t="shared" ref="G81:G82" si="16">E81+F81</f>
        <v>0</v>
      </c>
      <c r="H81" s="11">
        <v>0</v>
      </c>
      <c r="I81" s="11">
        <v>0</v>
      </c>
      <c r="J81" s="11">
        <f t="shared" si="2"/>
        <v>0</v>
      </c>
    </row>
    <row r="82" spans="1:10" ht="12.75" customHeight="1" x14ac:dyDescent="0.3">
      <c r="A82" s="35"/>
      <c r="B82" s="12"/>
      <c r="C82" s="54"/>
      <c r="D82" s="10" t="s">
        <v>347</v>
      </c>
      <c r="E82" s="11">
        <v>0</v>
      </c>
      <c r="F82" s="11">
        <v>0</v>
      </c>
      <c r="G82" s="11">
        <f t="shared" si="16"/>
        <v>0</v>
      </c>
      <c r="H82" s="11">
        <v>0</v>
      </c>
      <c r="I82" s="11">
        <v>0</v>
      </c>
      <c r="J82" s="11">
        <f t="shared" si="2"/>
        <v>0</v>
      </c>
    </row>
    <row r="83" spans="1:10" ht="12.75" customHeight="1" x14ac:dyDescent="0.3">
      <c r="A83" s="35"/>
      <c r="B83" s="12"/>
      <c r="C83" s="54" t="s">
        <v>88</v>
      </c>
      <c r="D83" s="80"/>
      <c r="E83" s="13">
        <f>SUM(E84)</f>
        <v>0</v>
      </c>
      <c r="F83" s="13">
        <f>SUM(F84)</f>
        <v>0</v>
      </c>
      <c r="G83" s="13">
        <f t="shared" si="0"/>
        <v>0</v>
      </c>
      <c r="H83" s="13">
        <f>SUM(H84)</f>
        <v>0</v>
      </c>
      <c r="I83" s="13">
        <f>SUM(I84)</f>
        <v>0</v>
      </c>
      <c r="J83" s="13">
        <f t="shared" si="2"/>
        <v>0</v>
      </c>
    </row>
    <row r="84" spans="1:10" ht="12.75" customHeight="1" x14ac:dyDescent="0.3">
      <c r="A84" s="35"/>
      <c r="B84" s="12"/>
      <c r="C84" s="12"/>
      <c r="D84" s="10" t="s">
        <v>88</v>
      </c>
      <c r="E84" s="11">
        <v>0</v>
      </c>
      <c r="F84" s="11">
        <v>0</v>
      </c>
      <c r="G84" s="11">
        <f t="shared" si="0"/>
        <v>0</v>
      </c>
      <c r="H84" s="11">
        <v>0</v>
      </c>
      <c r="I84" s="11">
        <v>0</v>
      </c>
      <c r="J84" s="11">
        <f t="shared" si="2"/>
        <v>0</v>
      </c>
    </row>
    <row r="85" spans="1:10" ht="12.75" customHeight="1" x14ac:dyDescent="0.3">
      <c r="A85" s="35"/>
      <c r="B85" s="12"/>
      <c r="C85" s="54" t="s">
        <v>89</v>
      </c>
      <c r="D85" s="80"/>
      <c r="E85" s="13">
        <v>0</v>
      </c>
      <c r="F85" s="13">
        <v>0</v>
      </c>
      <c r="G85" s="13">
        <f t="shared" si="0"/>
        <v>0</v>
      </c>
      <c r="H85" s="13">
        <v>0</v>
      </c>
      <c r="I85" s="13">
        <v>0</v>
      </c>
      <c r="J85" s="13">
        <f t="shared" si="2"/>
        <v>0</v>
      </c>
    </row>
    <row r="86" spans="1:10" ht="12.75" customHeight="1" x14ac:dyDescent="0.3">
      <c r="A86" s="35"/>
      <c r="B86" s="12"/>
      <c r="C86" s="54" t="s">
        <v>90</v>
      </c>
      <c r="D86" s="80"/>
      <c r="E86" s="13">
        <f>+E87</f>
        <v>0</v>
      </c>
      <c r="F86" s="13">
        <f>+F87</f>
        <v>0</v>
      </c>
      <c r="G86" s="13">
        <f t="shared" si="0"/>
        <v>0</v>
      </c>
      <c r="H86" s="13">
        <f>+H87</f>
        <v>0</v>
      </c>
      <c r="I86" s="13">
        <f>I87</f>
        <v>0</v>
      </c>
      <c r="J86" s="13">
        <f t="shared" si="2"/>
        <v>0</v>
      </c>
    </row>
    <row r="87" spans="1:10" ht="12.75" customHeight="1" x14ac:dyDescent="0.3">
      <c r="A87" s="35"/>
      <c r="B87" s="12"/>
      <c r="C87" s="58"/>
      <c r="D87" s="10" t="s">
        <v>90</v>
      </c>
      <c r="E87" s="11">
        <v>0</v>
      </c>
      <c r="F87" s="11">
        <v>0</v>
      </c>
      <c r="G87" s="11">
        <f t="shared" si="0"/>
        <v>0</v>
      </c>
      <c r="H87" s="11">
        <v>0</v>
      </c>
      <c r="I87" s="11">
        <v>0</v>
      </c>
      <c r="J87" s="11">
        <f>G87-H87</f>
        <v>0</v>
      </c>
    </row>
    <row r="88" spans="1:10" ht="12.75" customHeight="1" x14ac:dyDescent="0.3">
      <c r="A88" s="35"/>
      <c r="B88" s="12"/>
      <c r="C88" s="54" t="s">
        <v>91</v>
      </c>
      <c r="D88" s="80"/>
      <c r="E88" s="13">
        <v>0</v>
      </c>
      <c r="F88" s="13">
        <v>0</v>
      </c>
      <c r="G88" s="13">
        <f t="shared" si="0"/>
        <v>0</v>
      </c>
      <c r="H88" s="13">
        <v>0</v>
      </c>
      <c r="I88" s="13">
        <v>0</v>
      </c>
      <c r="J88" s="13">
        <f t="shared" si="2"/>
        <v>0</v>
      </c>
    </row>
    <row r="89" spans="1:10" ht="12.75" customHeight="1" x14ac:dyDescent="0.3">
      <c r="A89" s="35"/>
      <c r="B89" s="12"/>
      <c r="C89" s="54" t="s">
        <v>92</v>
      </c>
      <c r="D89" s="80"/>
      <c r="E89" s="13">
        <f>+E90+E91</f>
        <v>0</v>
      </c>
      <c r="F89" s="13">
        <f>+F90+F91</f>
        <v>0</v>
      </c>
      <c r="G89" s="13">
        <f>+G90+G91</f>
        <v>0</v>
      </c>
      <c r="H89" s="13">
        <f>+H90+H91</f>
        <v>0</v>
      </c>
      <c r="I89" s="13">
        <f>+I90+I91</f>
        <v>0</v>
      </c>
      <c r="J89" s="13">
        <f>G89-H89</f>
        <v>0</v>
      </c>
    </row>
    <row r="90" spans="1:10" ht="12.75" customHeight="1" x14ac:dyDescent="0.3">
      <c r="A90" s="35"/>
      <c r="B90" s="12"/>
      <c r="C90" s="12"/>
      <c r="D90" s="10" t="s">
        <v>348</v>
      </c>
      <c r="E90" s="11">
        <v>0</v>
      </c>
      <c r="F90" s="11">
        <v>0</v>
      </c>
      <c r="G90" s="11">
        <f t="shared" si="0"/>
        <v>0</v>
      </c>
      <c r="H90" s="11">
        <v>0</v>
      </c>
      <c r="I90" s="11">
        <v>0</v>
      </c>
      <c r="J90" s="11">
        <f t="shared" si="2"/>
        <v>0</v>
      </c>
    </row>
    <row r="91" spans="1:10" ht="12.75" customHeight="1" x14ac:dyDescent="0.3">
      <c r="A91" s="35"/>
      <c r="B91" s="12"/>
      <c r="C91" s="12"/>
      <c r="D91" s="10" t="s">
        <v>349</v>
      </c>
      <c r="E91" s="11">
        <v>0</v>
      </c>
      <c r="F91" s="11">
        <v>0</v>
      </c>
      <c r="G91" s="11">
        <f t="shared" si="0"/>
        <v>0</v>
      </c>
      <c r="H91" s="11">
        <v>0</v>
      </c>
      <c r="I91" s="11">
        <v>0</v>
      </c>
      <c r="J91" s="11">
        <f t="shared" si="2"/>
        <v>0</v>
      </c>
    </row>
    <row r="92" spans="1:10" ht="12.75" customHeight="1" x14ac:dyDescent="0.3">
      <c r="A92" s="35"/>
      <c r="B92" s="12"/>
      <c r="C92" s="54" t="s">
        <v>93</v>
      </c>
      <c r="D92" s="80"/>
      <c r="E92" s="13">
        <f>+E93+E94</f>
        <v>0</v>
      </c>
      <c r="F92" s="13">
        <f>+F93+F94</f>
        <v>0</v>
      </c>
      <c r="G92" s="13">
        <f t="shared" si="0"/>
        <v>0</v>
      </c>
      <c r="H92" s="13">
        <f>+H93+H94</f>
        <v>0</v>
      </c>
      <c r="I92" s="13">
        <f>+I93+I94</f>
        <v>0</v>
      </c>
      <c r="J92" s="13">
        <f>G92-H92</f>
        <v>0</v>
      </c>
    </row>
    <row r="93" spans="1:10" ht="12.75" customHeight="1" x14ac:dyDescent="0.3">
      <c r="A93" s="35"/>
      <c r="B93" s="12"/>
      <c r="C93" s="58"/>
      <c r="D93" s="10" t="s">
        <v>350</v>
      </c>
      <c r="E93" s="11">
        <v>0</v>
      </c>
      <c r="F93" s="11">
        <v>0</v>
      </c>
      <c r="G93" s="11">
        <f t="shared" si="0"/>
        <v>0</v>
      </c>
      <c r="H93" s="11">
        <v>0</v>
      </c>
      <c r="I93" s="11">
        <v>0</v>
      </c>
      <c r="J93" s="11">
        <f>G93-H93</f>
        <v>0</v>
      </c>
    </row>
    <row r="94" spans="1:10" ht="12.75" customHeight="1" x14ac:dyDescent="0.3">
      <c r="A94" s="35"/>
      <c r="B94" s="12"/>
      <c r="C94" s="58"/>
      <c r="D94" s="10" t="s">
        <v>351</v>
      </c>
      <c r="E94" s="11">
        <v>0</v>
      </c>
      <c r="F94" s="11">
        <v>0</v>
      </c>
      <c r="G94" s="11">
        <f t="shared" si="0"/>
        <v>0</v>
      </c>
      <c r="H94" s="11">
        <v>0</v>
      </c>
      <c r="I94" s="11">
        <v>0</v>
      </c>
      <c r="J94" s="11">
        <f t="shared" si="2"/>
        <v>0</v>
      </c>
    </row>
    <row r="95" spans="1:10" ht="12.75" customHeight="1" x14ac:dyDescent="0.3">
      <c r="A95" s="35"/>
      <c r="B95" s="12"/>
      <c r="C95" s="54" t="s">
        <v>94</v>
      </c>
      <c r="D95" s="80"/>
      <c r="E95" s="13">
        <f>E96</f>
        <v>0</v>
      </c>
      <c r="F95" s="13">
        <f t="shared" ref="F95:I95" si="17">F96</f>
        <v>0</v>
      </c>
      <c r="G95" s="13">
        <f t="shared" si="17"/>
        <v>0</v>
      </c>
      <c r="H95" s="13">
        <f t="shared" si="17"/>
        <v>0</v>
      </c>
      <c r="I95" s="13">
        <f t="shared" si="17"/>
        <v>0</v>
      </c>
      <c r="J95" s="13">
        <f t="shared" si="2"/>
        <v>0</v>
      </c>
    </row>
    <row r="96" spans="1:10" ht="12.75" customHeight="1" x14ac:dyDescent="0.3">
      <c r="A96" s="35"/>
      <c r="B96" s="12"/>
      <c r="C96" s="54"/>
      <c r="D96" s="10" t="s">
        <v>352</v>
      </c>
      <c r="E96" s="11">
        <v>0</v>
      </c>
      <c r="F96" s="11">
        <v>0</v>
      </c>
      <c r="G96" s="11">
        <f t="shared" ref="G96" si="18">E96+F96</f>
        <v>0</v>
      </c>
      <c r="H96" s="11">
        <v>0</v>
      </c>
      <c r="I96" s="11">
        <v>0</v>
      </c>
      <c r="J96" s="11">
        <f>G96-H96</f>
        <v>0</v>
      </c>
    </row>
    <row r="97" spans="1:10" ht="12.75" customHeight="1" x14ac:dyDescent="0.3">
      <c r="A97" s="35"/>
      <c r="B97" s="12"/>
      <c r="C97" s="54" t="s">
        <v>95</v>
      </c>
      <c r="D97" s="80"/>
      <c r="E97" s="13">
        <f>SUM(E98:E100)</f>
        <v>0</v>
      </c>
      <c r="F97" s="13">
        <f>SUM(F98:F100)</f>
        <v>0</v>
      </c>
      <c r="G97" s="13">
        <f t="shared" si="0"/>
        <v>0</v>
      </c>
      <c r="H97" s="13">
        <f>SUM(H98:H100)</f>
        <v>0</v>
      </c>
      <c r="I97" s="13">
        <f>SUM(I98:I100)</f>
        <v>0</v>
      </c>
      <c r="J97" s="13">
        <f t="shared" si="2"/>
        <v>0</v>
      </c>
    </row>
    <row r="98" spans="1:10" ht="27" customHeight="1" x14ac:dyDescent="0.3">
      <c r="A98" s="35"/>
      <c r="B98" s="12"/>
      <c r="C98" s="12"/>
      <c r="D98" s="10" t="s">
        <v>353</v>
      </c>
      <c r="E98" s="11">
        <v>0</v>
      </c>
      <c r="F98" s="11">
        <v>0</v>
      </c>
      <c r="G98" s="11">
        <f t="shared" si="0"/>
        <v>0</v>
      </c>
      <c r="H98" s="11">
        <v>0</v>
      </c>
      <c r="I98" s="11">
        <v>0</v>
      </c>
      <c r="J98" s="11">
        <f t="shared" ref="J98:J182" si="19">G98-H98</f>
        <v>0</v>
      </c>
    </row>
    <row r="99" spans="1:10" ht="12.75" customHeight="1" x14ac:dyDescent="0.3">
      <c r="A99" s="35"/>
      <c r="B99" s="12"/>
      <c r="C99" s="12"/>
      <c r="D99" s="10" t="s">
        <v>354</v>
      </c>
      <c r="E99" s="11">
        <v>0</v>
      </c>
      <c r="F99" s="11">
        <v>0</v>
      </c>
      <c r="G99" s="11">
        <f t="shared" si="0"/>
        <v>0</v>
      </c>
      <c r="H99" s="11">
        <v>0</v>
      </c>
      <c r="I99" s="11">
        <v>0</v>
      </c>
      <c r="J99" s="11">
        <f t="shared" si="19"/>
        <v>0</v>
      </c>
    </row>
    <row r="100" spans="1:10" ht="12.75" customHeight="1" x14ac:dyDescent="0.3">
      <c r="A100" s="35"/>
      <c r="B100" s="12"/>
      <c r="C100" s="12"/>
      <c r="D100" s="10" t="s">
        <v>228</v>
      </c>
      <c r="E100" s="11">
        <v>0</v>
      </c>
      <c r="F100" s="11">
        <v>0</v>
      </c>
      <c r="G100" s="11">
        <f t="shared" si="0"/>
        <v>0</v>
      </c>
      <c r="H100" s="11">
        <v>0</v>
      </c>
      <c r="I100" s="11">
        <v>0</v>
      </c>
      <c r="J100" s="11">
        <f t="shared" si="19"/>
        <v>0</v>
      </c>
    </row>
    <row r="101" spans="1:10" ht="12.75" customHeight="1" x14ac:dyDescent="0.3">
      <c r="A101" s="35"/>
      <c r="B101" s="46" t="s">
        <v>217</v>
      </c>
      <c r="C101" s="46"/>
      <c r="D101" s="47"/>
      <c r="E101" s="13">
        <f>+E102+E104+E107+E109</f>
        <v>0</v>
      </c>
      <c r="F101" s="13">
        <f>+F102+F104+F107+F109</f>
        <v>0</v>
      </c>
      <c r="G101" s="13">
        <f>E101+F101</f>
        <v>0</v>
      </c>
      <c r="H101" s="13">
        <f>+H102+H104+H107+H109</f>
        <v>0</v>
      </c>
      <c r="I101" s="13">
        <f>+I102+I104+I107+I109</f>
        <v>0</v>
      </c>
      <c r="J101" s="13">
        <f>G101-H101</f>
        <v>0</v>
      </c>
    </row>
    <row r="102" spans="1:10" ht="12.75" customHeight="1" x14ac:dyDescent="0.3">
      <c r="A102" s="35"/>
      <c r="B102" s="12"/>
      <c r="C102" s="54" t="s">
        <v>218</v>
      </c>
      <c r="D102" s="80"/>
      <c r="E102" s="13">
        <f>+E103</f>
        <v>0</v>
      </c>
      <c r="F102" s="13">
        <f>+F103</f>
        <v>0</v>
      </c>
      <c r="G102" s="13">
        <f>E102+F102</f>
        <v>0</v>
      </c>
      <c r="H102" s="13">
        <f t="shared" ref="H102:I102" si="20">+H103</f>
        <v>0</v>
      </c>
      <c r="I102" s="13">
        <f t="shared" si="20"/>
        <v>0</v>
      </c>
      <c r="J102" s="13">
        <f t="shared" si="19"/>
        <v>0</v>
      </c>
    </row>
    <row r="103" spans="1:10" ht="12.75" customHeight="1" x14ac:dyDescent="0.3">
      <c r="A103" s="35"/>
      <c r="B103" s="12"/>
      <c r="C103" s="12"/>
      <c r="D103" s="10" t="s">
        <v>229</v>
      </c>
      <c r="E103" s="11">
        <v>0</v>
      </c>
      <c r="F103" s="11">
        <v>0</v>
      </c>
      <c r="G103" s="11">
        <f t="shared" ref="G103:G110" si="21">E103+F103</f>
        <v>0</v>
      </c>
      <c r="H103" s="11">
        <v>0</v>
      </c>
      <c r="I103" s="11">
        <v>0</v>
      </c>
      <c r="J103" s="11">
        <f t="shared" si="19"/>
        <v>0</v>
      </c>
    </row>
    <row r="104" spans="1:10" ht="12.75" customHeight="1" x14ac:dyDescent="0.3">
      <c r="A104" s="35"/>
      <c r="B104" s="12"/>
      <c r="C104" s="54" t="s">
        <v>356</v>
      </c>
      <c r="D104" s="80"/>
      <c r="E104" s="13">
        <f>+E105+E106</f>
        <v>0</v>
      </c>
      <c r="F104" s="13">
        <f>+F105+F106</f>
        <v>0</v>
      </c>
      <c r="G104" s="13">
        <f t="shared" si="21"/>
        <v>0</v>
      </c>
      <c r="H104" s="13">
        <f>+H105+H106</f>
        <v>0</v>
      </c>
      <c r="I104" s="13">
        <f>+I105+I106</f>
        <v>0</v>
      </c>
      <c r="J104" s="13">
        <f t="shared" si="19"/>
        <v>0</v>
      </c>
    </row>
    <row r="105" spans="1:10" ht="24.75" customHeight="1" x14ac:dyDescent="0.3">
      <c r="A105" s="35"/>
      <c r="B105" s="12"/>
      <c r="C105" s="12"/>
      <c r="D105" s="10" t="s">
        <v>355</v>
      </c>
      <c r="E105" s="11">
        <v>0</v>
      </c>
      <c r="F105" s="11">
        <v>0</v>
      </c>
      <c r="G105" s="11">
        <f t="shared" si="21"/>
        <v>0</v>
      </c>
      <c r="H105" s="11">
        <v>0</v>
      </c>
      <c r="I105" s="11">
        <v>0</v>
      </c>
      <c r="J105" s="11">
        <f t="shared" si="19"/>
        <v>0</v>
      </c>
    </row>
    <row r="106" spans="1:10" ht="12.75" customHeight="1" x14ac:dyDescent="0.3">
      <c r="A106" s="35"/>
      <c r="B106" s="12"/>
      <c r="C106" s="12"/>
      <c r="D106" s="10" t="s">
        <v>276</v>
      </c>
      <c r="E106" s="11">
        <v>0</v>
      </c>
      <c r="F106" s="11">
        <v>0</v>
      </c>
      <c r="G106" s="11">
        <f t="shared" si="21"/>
        <v>0</v>
      </c>
      <c r="H106" s="11">
        <v>0</v>
      </c>
      <c r="I106" s="11">
        <v>0</v>
      </c>
      <c r="J106" s="11">
        <f t="shared" si="19"/>
        <v>0</v>
      </c>
    </row>
    <row r="107" spans="1:10" s="17" customFormat="1" ht="12.75" customHeight="1" x14ac:dyDescent="0.3">
      <c r="A107" s="36"/>
      <c r="B107" s="79"/>
      <c r="C107" s="104" t="s">
        <v>357</v>
      </c>
      <c r="D107" s="105"/>
      <c r="E107" s="13">
        <f>+E108</f>
        <v>0</v>
      </c>
      <c r="F107" s="13">
        <f>+F108</f>
        <v>0</v>
      </c>
      <c r="G107" s="13">
        <f t="shared" si="21"/>
        <v>0</v>
      </c>
      <c r="H107" s="13">
        <f>+H108</f>
        <v>0</v>
      </c>
      <c r="I107" s="13">
        <f>+I108</f>
        <v>0</v>
      </c>
      <c r="J107" s="13">
        <f t="shared" si="19"/>
        <v>0</v>
      </c>
    </row>
    <row r="108" spans="1:10" ht="12.75" customHeight="1" x14ac:dyDescent="0.3">
      <c r="A108" s="35"/>
      <c r="B108" s="12"/>
      <c r="C108" s="12"/>
      <c r="D108" s="10" t="s">
        <v>358</v>
      </c>
      <c r="E108" s="11">
        <v>0</v>
      </c>
      <c r="F108" s="11">
        <v>0</v>
      </c>
      <c r="G108" s="11">
        <f t="shared" si="21"/>
        <v>0</v>
      </c>
      <c r="H108" s="11">
        <v>0</v>
      </c>
      <c r="I108" s="11">
        <v>0</v>
      </c>
      <c r="J108" s="11">
        <f t="shared" si="19"/>
        <v>0</v>
      </c>
    </row>
    <row r="109" spans="1:10" ht="12.75" customHeight="1" x14ac:dyDescent="0.3">
      <c r="A109" s="35"/>
      <c r="B109" s="12"/>
      <c r="C109" s="54" t="s">
        <v>263</v>
      </c>
      <c r="D109" s="80"/>
      <c r="E109" s="13">
        <f>+E110</f>
        <v>0</v>
      </c>
      <c r="F109" s="13">
        <f>+F110</f>
        <v>0</v>
      </c>
      <c r="G109" s="13">
        <f t="shared" si="21"/>
        <v>0</v>
      </c>
      <c r="H109" s="13">
        <f t="shared" ref="H109:I109" si="22">+H110</f>
        <v>0</v>
      </c>
      <c r="I109" s="13">
        <f t="shared" si="22"/>
        <v>0</v>
      </c>
      <c r="J109" s="13">
        <f t="shared" si="19"/>
        <v>0</v>
      </c>
    </row>
    <row r="110" spans="1:10" ht="12.75" customHeight="1" x14ac:dyDescent="0.3">
      <c r="A110" s="35"/>
      <c r="B110" s="12"/>
      <c r="C110" s="12"/>
      <c r="D110" s="10" t="s">
        <v>263</v>
      </c>
      <c r="E110" s="11">
        <v>0</v>
      </c>
      <c r="F110" s="11">
        <v>0</v>
      </c>
      <c r="G110" s="11">
        <f t="shared" si="21"/>
        <v>0</v>
      </c>
      <c r="H110" s="11">
        <v>0</v>
      </c>
      <c r="I110" s="11">
        <v>0</v>
      </c>
      <c r="J110" s="11">
        <f>G110-H110</f>
        <v>0</v>
      </c>
    </row>
    <row r="111" spans="1:10" ht="12.75" customHeight="1" x14ac:dyDescent="0.3">
      <c r="A111" s="35"/>
      <c r="B111" s="46" t="s">
        <v>16</v>
      </c>
      <c r="C111" s="46"/>
      <c r="D111" s="47"/>
      <c r="E111" s="13">
        <f>SUM(E112)</f>
        <v>0</v>
      </c>
      <c r="F111" s="13">
        <f>SUM(F112)</f>
        <v>0</v>
      </c>
      <c r="G111" s="13">
        <f t="shared" si="0"/>
        <v>0</v>
      </c>
      <c r="H111" s="13">
        <f t="shared" ref="H111:I111" si="23">SUM(H112)</f>
        <v>0</v>
      </c>
      <c r="I111" s="13">
        <f t="shared" si="23"/>
        <v>0</v>
      </c>
      <c r="J111" s="13">
        <f t="shared" si="19"/>
        <v>0</v>
      </c>
    </row>
    <row r="112" spans="1:10" ht="12.75" customHeight="1" x14ac:dyDescent="0.3">
      <c r="A112" s="35"/>
      <c r="B112" s="12"/>
      <c r="C112" s="54" t="s">
        <v>96</v>
      </c>
      <c r="D112" s="80"/>
      <c r="E112" s="13">
        <f>SUM(E113:E114)</f>
        <v>0</v>
      </c>
      <c r="F112" s="13">
        <f>SUM(F113:F114)</f>
        <v>0</v>
      </c>
      <c r="G112" s="13">
        <f t="shared" si="0"/>
        <v>0</v>
      </c>
      <c r="H112" s="13">
        <f>SUM(H113:H114)</f>
        <v>0</v>
      </c>
      <c r="I112" s="13">
        <f>SUM(I113:I114)</f>
        <v>0</v>
      </c>
      <c r="J112" s="13">
        <f t="shared" si="19"/>
        <v>0</v>
      </c>
    </row>
    <row r="113" spans="1:10" ht="12.75" customHeight="1" x14ac:dyDescent="0.3">
      <c r="A113" s="35"/>
      <c r="B113" s="12"/>
      <c r="C113" s="12"/>
      <c r="D113" s="10" t="s">
        <v>359</v>
      </c>
      <c r="E113" s="11">
        <v>0</v>
      </c>
      <c r="F113" s="11">
        <v>0</v>
      </c>
      <c r="G113" s="11">
        <f>E113+F113</f>
        <v>0</v>
      </c>
      <c r="H113" s="11">
        <v>0</v>
      </c>
      <c r="I113" s="11">
        <v>0</v>
      </c>
      <c r="J113" s="11">
        <f t="shared" si="19"/>
        <v>0</v>
      </c>
    </row>
    <row r="114" spans="1:10" ht="12.75" customHeight="1" x14ac:dyDescent="0.3">
      <c r="A114" s="35"/>
      <c r="B114" s="12"/>
      <c r="C114" s="12"/>
      <c r="D114" s="10" t="s">
        <v>230</v>
      </c>
      <c r="E114" s="11">
        <v>0</v>
      </c>
      <c r="F114" s="11">
        <v>0</v>
      </c>
      <c r="G114" s="11">
        <f t="shared" si="0"/>
        <v>0</v>
      </c>
      <c r="H114" s="11">
        <v>0</v>
      </c>
      <c r="I114" s="11">
        <v>0</v>
      </c>
      <c r="J114" s="11">
        <f t="shared" si="19"/>
        <v>0</v>
      </c>
    </row>
    <row r="115" spans="1:10" ht="12.75" customHeight="1" x14ac:dyDescent="0.3">
      <c r="A115" s="35"/>
      <c r="B115" s="46" t="s">
        <v>17</v>
      </c>
      <c r="C115" s="46"/>
      <c r="D115" s="47"/>
      <c r="E115" s="13">
        <f>+E116+E120+E123+E124+E125</f>
        <v>0</v>
      </c>
      <c r="F115" s="13">
        <f>+F116+F120+F123+F124+F125</f>
        <v>0</v>
      </c>
      <c r="G115" s="13">
        <f t="shared" si="0"/>
        <v>0</v>
      </c>
      <c r="H115" s="13">
        <f>+H116+H120+H123+H124+H125</f>
        <v>0</v>
      </c>
      <c r="I115" s="13">
        <f>+I116+I120+I123+I124+I125</f>
        <v>0</v>
      </c>
      <c r="J115" s="13">
        <f t="shared" si="19"/>
        <v>0</v>
      </c>
    </row>
    <row r="116" spans="1:10" ht="12.75" customHeight="1" x14ac:dyDescent="0.3">
      <c r="A116" s="35"/>
      <c r="B116" s="12"/>
      <c r="C116" s="54" t="s">
        <v>97</v>
      </c>
      <c r="D116" s="80"/>
      <c r="E116" s="13">
        <f>+E117+E118+E119</f>
        <v>0</v>
      </c>
      <c r="F116" s="13">
        <f t="shared" ref="F116:I116" si="24">+F117+F118+F119</f>
        <v>0</v>
      </c>
      <c r="G116" s="13">
        <f t="shared" si="24"/>
        <v>0</v>
      </c>
      <c r="H116" s="13">
        <f t="shared" si="24"/>
        <v>0</v>
      </c>
      <c r="I116" s="13">
        <f t="shared" si="24"/>
        <v>0</v>
      </c>
      <c r="J116" s="13">
        <f>G116-H116</f>
        <v>0</v>
      </c>
    </row>
    <row r="117" spans="1:10" ht="12.75" customHeight="1" x14ac:dyDescent="0.3">
      <c r="A117" s="35"/>
      <c r="B117" s="12"/>
      <c r="C117" s="12"/>
      <c r="D117" s="10" t="s">
        <v>358</v>
      </c>
      <c r="E117" s="11">
        <v>0</v>
      </c>
      <c r="F117" s="11">
        <v>0</v>
      </c>
      <c r="G117" s="11">
        <f t="shared" si="0"/>
        <v>0</v>
      </c>
      <c r="H117" s="11">
        <v>0</v>
      </c>
      <c r="I117" s="11">
        <v>0</v>
      </c>
      <c r="J117" s="11">
        <f t="shared" si="19"/>
        <v>0</v>
      </c>
    </row>
    <row r="118" spans="1:10" ht="23.25" customHeight="1" x14ac:dyDescent="0.3">
      <c r="A118" s="35"/>
      <c r="B118" s="12"/>
      <c r="C118" s="12"/>
      <c r="D118" s="10" t="s">
        <v>360</v>
      </c>
      <c r="E118" s="11">
        <v>0</v>
      </c>
      <c r="F118" s="11">
        <v>0</v>
      </c>
      <c r="G118" s="11">
        <f t="shared" si="0"/>
        <v>0</v>
      </c>
      <c r="H118" s="11">
        <v>0</v>
      </c>
      <c r="I118" s="11">
        <v>0</v>
      </c>
      <c r="J118" s="11">
        <f t="shared" si="19"/>
        <v>0</v>
      </c>
    </row>
    <row r="119" spans="1:10" ht="12.75" customHeight="1" x14ac:dyDescent="0.3">
      <c r="A119" s="35"/>
      <c r="B119" s="12"/>
      <c r="C119" s="12"/>
      <c r="D119" s="10" t="s">
        <v>361</v>
      </c>
      <c r="E119" s="11">
        <v>0</v>
      </c>
      <c r="F119" s="11">
        <v>0</v>
      </c>
      <c r="G119" s="11">
        <f t="shared" si="0"/>
        <v>0</v>
      </c>
      <c r="H119" s="11">
        <v>0</v>
      </c>
      <c r="I119" s="11">
        <v>0</v>
      </c>
      <c r="J119" s="11">
        <f t="shared" si="19"/>
        <v>0</v>
      </c>
    </row>
    <row r="120" spans="1:10" ht="12.75" customHeight="1" x14ac:dyDescent="0.3">
      <c r="A120" s="35"/>
      <c r="B120" s="12"/>
      <c r="C120" s="54" t="s">
        <v>98</v>
      </c>
      <c r="D120" s="80"/>
      <c r="E120" s="13">
        <f>+E121+E122</f>
        <v>0</v>
      </c>
      <c r="F120" s="13">
        <f t="shared" ref="F120:I120" si="25">+F121+F122</f>
        <v>0</v>
      </c>
      <c r="G120" s="13">
        <f>+G121+G122</f>
        <v>0</v>
      </c>
      <c r="H120" s="13">
        <f t="shared" si="25"/>
        <v>0</v>
      </c>
      <c r="I120" s="13">
        <f t="shared" si="25"/>
        <v>0</v>
      </c>
      <c r="J120" s="13">
        <f>G120-H120</f>
        <v>0</v>
      </c>
    </row>
    <row r="121" spans="1:10" ht="21.75" customHeight="1" x14ac:dyDescent="0.3">
      <c r="A121" s="35"/>
      <c r="B121" s="12"/>
      <c r="C121" s="58"/>
      <c r="D121" s="10" t="s">
        <v>362</v>
      </c>
      <c r="E121" s="11">
        <v>0</v>
      </c>
      <c r="F121" s="11">
        <v>0</v>
      </c>
      <c r="G121" s="11">
        <f t="shared" si="0"/>
        <v>0</v>
      </c>
      <c r="H121" s="11">
        <v>0</v>
      </c>
      <c r="I121" s="11">
        <v>0</v>
      </c>
      <c r="J121" s="11">
        <f t="shared" si="19"/>
        <v>0</v>
      </c>
    </row>
    <row r="122" spans="1:10" ht="12.75" customHeight="1" x14ac:dyDescent="0.3">
      <c r="A122" s="35"/>
      <c r="B122" s="12"/>
      <c r="C122" s="58"/>
      <c r="D122" s="10" t="s">
        <v>363</v>
      </c>
      <c r="E122" s="11">
        <v>0</v>
      </c>
      <c r="F122" s="11">
        <v>0</v>
      </c>
      <c r="G122" s="11">
        <f t="shared" si="0"/>
        <v>0</v>
      </c>
      <c r="H122" s="11">
        <v>0</v>
      </c>
      <c r="I122" s="11">
        <v>0</v>
      </c>
      <c r="J122" s="11">
        <f t="shared" si="19"/>
        <v>0</v>
      </c>
    </row>
    <row r="123" spans="1:10" ht="12.75" customHeight="1" x14ac:dyDescent="0.3">
      <c r="A123" s="35"/>
      <c r="B123" s="12"/>
      <c r="C123" s="54" t="s">
        <v>99</v>
      </c>
      <c r="D123" s="80"/>
      <c r="E123" s="13">
        <v>0</v>
      </c>
      <c r="F123" s="13">
        <v>0</v>
      </c>
      <c r="G123" s="13">
        <f t="shared" si="0"/>
        <v>0</v>
      </c>
      <c r="H123" s="13">
        <v>0</v>
      </c>
      <c r="I123" s="13">
        <v>0</v>
      </c>
      <c r="J123" s="13">
        <f t="shared" si="19"/>
        <v>0</v>
      </c>
    </row>
    <row r="124" spans="1:10" ht="12.75" customHeight="1" x14ac:dyDescent="0.3">
      <c r="A124" s="35"/>
      <c r="B124" s="12"/>
      <c r="C124" s="54" t="s">
        <v>100</v>
      </c>
      <c r="D124" s="80"/>
      <c r="E124" s="13">
        <v>0</v>
      </c>
      <c r="F124" s="13">
        <v>0</v>
      </c>
      <c r="G124" s="13">
        <f t="shared" si="0"/>
        <v>0</v>
      </c>
      <c r="H124" s="13">
        <v>0</v>
      </c>
      <c r="I124" s="13">
        <v>0</v>
      </c>
      <c r="J124" s="13">
        <f t="shared" si="19"/>
        <v>0</v>
      </c>
    </row>
    <row r="125" spans="1:10" ht="12.75" customHeight="1" x14ac:dyDescent="0.3">
      <c r="A125" s="35"/>
      <c r="B125" s="12"/>
      <c r="C125" s="54" t="s">
        <v>101</v>
      </c>
      <c r="D125" s="80"/>
      <c r="E125" s="13">
        <f>+E126</f>
        <v>0</v>
      </c>
      <c r="F125" s="13">
        <f>+F126</f>
        <v>0</v>
      </c>
      <c r="G125" s="13">
        <f t="shared" si="0"/>
        <v>0</v>
      </c>
      <c r="H125" s="13">
        <f>+H126</f>
        <v>0</v>
      </c>
      <c r="I125" s="13">
        <f>+I126</f>
        <v>0</v>
      </c>
      <c r="J125" s="13">
        <f t="shared" si="19"/>
        <v>0</v>
      </c>
    </row>
    <row r="126" spans="1:10" ht="26.25" customHeight="1" x14ac:dyDescent="0.3">
      <c r="A126" s="35"/>
      <c r="B126" s="12"/>
      <c r="C126" s="58"/>
      <c r="D126" s="10" t="s">
        <v>308</v>
      </c>
      <c r="E126" s="11">
        <v>0</v>
      </c>
      <c r="F126" s="11">
        <v>0</v>
      </c>
      <c r="G126" s="11">
        <f t="shared" si="0"/>
        <v>0</v>
      </c>
      <c r="H126" s="11">
        <v>0</v>
      </c>
      <c r="I126" s="11">
        <v>0</v>
      </c>
      <c r="J126" s="11">
        <f t="shared" si="19"/>
        <v>0</v>
      </c>
    </row>
    <row r="127" spans="1:10" ht="12.75" customHeight="1" x14ac:dyDescent="0.3">
      <c r="A127" s="35"/>
      <c r="B127" s="46" t="s">
        <v>18</v>
      </c>
      <c r="C127" s="46"/>
      <c r="D127" s="47"/>
      <c r="E127" s="13">
        <f>E128+E131</f>
        <v>0</v>
      </c>
      <c r="F127" s="13">
        <f>F128+F131</f>
        <v>0</v>
      </c>
      <c r="G127" s="13">
        <f t="shared" si="0"/>
        <v>0</v>
      </c>
      <c r="H127" s="13">
        <f>H128+H131</f>
        <v>0</v>
      </c>
      <c r="I127" s="13">
        <f>I128+I131</f>
        <v>0</v>
      </c>
      <c r="J127" s="13">
        <f t="shared" si="19"/>
        <v>0</v>
      </c>
    </row>
    <row r="128" spans="1:10" ht="12.75" customHeight="1" x14ac:dyDescent="0.3">
      <c r="A128" s="35"/>
      <c r="B128" s="12"/>
      <c r="C128" s="54" t="s">
        <v>102</v>
      </c>
      <c r="D128" s="80"/>
      <c r="E128" s="13">
        <f>+E129+E130</f>
        <v>0</v>
      </c>
      <c r="F128" s="13">
        <f t="shared" ref="F128:I128" si="26">+F129+F130</f>
        <v>0</v>
      </c>
      <c r="G128" s="13">
        <f t="shared" si="26"/>
        <v>0</v>
      </c>
      <c r="H128" s="13">
        <f t="shared" si="26"/>
        <v>0</v>
      </c>
      <c r="I128" s="13">
        <f t="shared" si="26"/>
        <v>0</v>
      </c>
      <c r="J128" s="13">
        <f t="shared" si="19"/>
        <v>0</v>
      </c>
    </row>
    <row r="129" spans="1:10" x14ac:dyDescent="0.3">
      <c r="A129" s="35"/>
      <c r="B129" s="12"/>
      <c r="C129" s="12"/>
      <c r="D129" s="10" t="s">
        <v>364</v>
      </c>
      <c r="E129" s="11">
        <v>0</v>
      </c>
      <c r="F129" s="11">
        <v>0</v>
      </c>
      <c r="G129" s="11">
        <f t="shared" ref="G129:G130" si="27">E129+F129</f>
        <v>0</v>
      </c>
      <c r="H129" s="11">
        <v>0</v>
      </c>
      <c r="I129" s="11">
        <v>0</v>
      </c>
      <c r="J129" s="11">
        <f t="shared" si="19"/>
        <v>0</v>
      </c>
    </row>
    <row r="130" spans="1:10" x14ac:dyDescent="0.3">
      <c r="A130" s="35"/>
      <c r="B130" s="12"/>
      <c r="C130" s="40"/>
      <c r="D130" s="24" t="s">
        <v>289</v>
      </c>
      <c r="E130" s="11">
        <v>0</v>
      </c>
      <c r="F130" s="11">
        <v>0</v>
      </c>
      <c r="G130" s="11">
        <f t="shared" si="27"/>
        <v>0</v>
      </c>
      <c r="H130" s="11">
        <v>0</v>
      </c>
      <c r="I130" s="11">
        <v>0</v>
      </c>
      <c r="J130" s="11">
        <f t="shared" si="19"/>
        <v>0</v>
      </c>
    </row>
    <row r="131" spans="1:10" ht="12.75" customHeight="1" x14ac:dyDescent="0.3">
      <c r="A131" s="35"/>
      <c r="B131" s="12"/>
      <c r="C131" s="54" t="s">
        <v>103</v>
      </c>
      <c r="D131" s="80"/>
      <c r="E131" s="13">
        <f>+E132</f>
        <v>0</v>
      </c>
      <c r="F131" s="13">
        <f>+F132</f>
        <v>0</v>
      </c>
      <c r="G131" s="13">
        <f t="shared" ref="G131:H131" si="28">+G132</f>
        <v>0</v>
      </c>
      <c r="H131" s="13">
        <f t="shared" si="28"/>
        <v>0</v>
      </c>
      <c r="I131" s="13">
        <f>+I132</f>
        <v>0</v>
      </c>
      <c r="J131" s="13">
        <f t="shared" si="19"/>
        <v>0</v>
      </c>
    </row>
    <row r="132" spans="1:10" ht="18.75" customHeight="1" x14ac:dyDescent="0.3">
      <c r="A132" s="35"/>
      <c r="B132" s="12"/>
      <c r="C132" s="54"/>
      <c r="D132" s="24" t="s">
        <v>365</v>
      </c>
      <c r="E132" s="11">
        <v>0</v>
      </c>
      <c r="F132" s="11">
        <v>0</v>
      </c>
      <c r="G132" s="11">
        <f t="shared" si="0"/>
        <v>0</v>
      </c>
      <c r="H132" s="11">
        <v>0</v>
      </c>
      <c r="I132" s="11">
        <v>0</v>
      </c>
      <c r="J132" s="11">
        <f t="shared" si="19"/>
        <v>0</v>
      </c>
    </row>
    <row r="133" spans="1:10" ht="12.75" customHeight="1" x14ac:dyDescent="0.3">
      <c r="A133" s="35"/>
      <c r="B133" s="46" t="s">
        <v>19</v>
      </c>
      <c r="C133" s="46"/>
      <c r="D133" s="47"/>
      <c r="E133" s="13">
        <f>+E134+E138+E140+E142+E144+E148+E150+E152</f>
        <v>0</v>
      </c>
      <c r="F133" s="13">
        <f>+F134+F138+F140+F142+F144+F148+F150+F152</f>
        <v>0</v>
      </c>
      <c r="G133" s="13">
        <f t="shared" si="0"/>
        <v>0</v>
      </c>
      <c r="H133" s="13">
        <f>+H134+H138+H140+H142+H144+H148+H150+H152</f>
        <v>0</v>
      </c>
      <c r="I133" s="13">
        <f>+I134+I138+I140+I142+I144+I148+I150+I152</f>
        <v>0</v>
      </c>
      <c r="J133" s="13">
        <f t="shared" si="19"/>
        <v>0</v>
      </c>
    </row>
    <row r="134" spans="1:10" ht="12.75" customHeight="1" x14ac:dyDescent="0.3">
      <c r="A134" s="35"/>
      <c r="B134" s="12"/>
      <c r="C134" s="54" t="s">
        <v>104</v>
      </c>
      <c r="D134" s="80"/>
      <c r="E134" s="13">
        <f>+E135+E136+E137</f>
        <v>0</v>
      </c>
      <c r="F134" s="13">
        <f t="shared" ref="F134:I134" si="29">+F135+F136+F137</f>
        <v>0</v>
      </c>
      <c r="G134" s="13">
        <f t="shared" si="29"/>
        <v>0</v>
      </c>
      <c r="H134" s="13">
        <f t="shared" si="29"/>
        <v>0</v>
      </c>
      <c r="I134" s="13">
        <f t="shared" si="29"/>
        <v>0</v>
      </c>
      <c r="J134" s="13">
        <f t="shared" si="19"/>
        <v>0</v>
      </c>
    </row>
    <row r="135" spans="1:10" ht="12.75" customHeight="1" x14ac:dyDescent="0.3">
      <c r="A135" s="35"/>
      <c r="B135" s="12"/>
      <c r="C135" s="12"/>
      <c r="D135" s="10" t="s">
        <v>366</v>
      </c>
      <c r="E135" s="11">
        <v>0</v>
      </c>
      <c r="F135" s="11">
        <v>0</v>
      </c>
      <c r="G135" s="11">
        <f>E135+F135</f>
        <v>0</v>
      </c>
      <c r="H135" s="11">
        <v>0</v>
      </c>
      <c r="I135" s="11">
        <v>0</v>
      </c>
      <c r="J135" s="11">
        <f t="shared" si="19"/>
        <v>0</v>
      </c>
    </row>
    <row r="136" spans="1:10" ht="21.75" customHeight="1" x14ac:dyDescent="0.3">
      <c r="A136" s="35"/>
      <c r="B136" s="12"/>
      <c r="C136" s="12"/>
      <c r="D136" s="10" t="s">
        <v>367</v>
      </c>
      <c r="E136" s="11">
        <v>0</v>
      </c>
      <c r="F136" s="11">
        <v>0</v>
      </c>
      <c r="G136" s="11">
        <f t="shared" ref="G136:G137" si="30">E136+F136</f>
        <v>0</v>
      </c>
      <c r="H136" s="11">
        <v>0</v>
      </c>
      <c r="I136" s="11">
        <v>0</v>
      </c>
      <c r="J136" s="11">
        <f t="shared" si="19"/>
        <v>0</v>
      </c>
    </row>
    <row r="137" spans="1:10" ht="12.75" customHeight="1" x14ac:dyDescent="0.3">
      <c r="A137" s="35"/>
      <c r="B137" s="12"/>
      <c r="C137" s="12"/>
      <c r="D137" s="10" t="s">
        <v>368</v>
      </c>
      <c r="E137" s="11">
        <v>0</v>
      </c>
      <c r="F137" s="11">
        <v>0</v>
      </c>
      <c r="G137" s="11">
        <f t="shared" si="30"/>
        <v>0</v>
      </c>
      <c r="H137" s="11">
        <v>0</v>
      </c>
      <c r="I137" s="11">
        <v>0</v>
      </c>
      <c r="J137" s="11">
        <f t="shared" si="19"/>
        <v>0</v>
      </c>
    </row>
    <row r="138" spans="1:10" ht="12.75" customHeight="1" x14ac:dyDescent="0.3">
      <c r="A138" s="35"/>
      <c r="B138" s="12"/>
      <c r="C138" s="54" t="s">
        <v>105</v>
      </c>
      <c r="D138" s="80"/>
      <c r="E138" s="13">
        <f>+E139</f>
        <v>0</v>
      </c>
      <c r="F138" s="13">
        <f>+F139</f>
        <v>0</v>
      </c>
      <c r="G138" s="13">
        <f>+G139</f>
        <v>0</v>
      </c>
      <c r="H138" s="13">
        <f>+H139</f>
        <v>0</v>
      </c>
      <c r="I138" s="13">
        <f>+I139</f>
        <v>0</v>
      </c>
      <c r="J138" s="13">
        <f t="shared" si="19"/>
        <v>0</v>
      </c>
    </row>
    <row r="139" spans="1:10" ht="12.75" customHeight="1" x14ac:dyDescent="0.3">
      <c r="A139" s="35"/>
      <c r="B139" s="12"/>
      <c r="C139" s="54"/>
      <c r="D139" s="10" t="s">
        <v>369</v>
      </c>
      <c r="E139" s="11">
        <v>0</v>
      </c>
      <c r="F139" s="11">
        <v>0</v>
      </c>
      <c r="G139" s="11">
        <f t="shared" si="0"/>
        <v>0</v>
      </c>
      <c r="H139" s="11">
        <v>0</v>
      </c>
      <c r="I139" s="11">
        <v>0</v>
      </c>
      <c r="J139" s="11">
        <f t="shared" si="19"/>
        <v>0</v>
      </c>
    </row>
    <row r="140" spans="1:10" ht="12.75" customHeight="1" x14ac:dyDescent="0.3">
      <c r="A140" s="35"/>
      <c r="B140" s="12"/>
      <c r="C140" s="54" t="s">
        <v>106</v>
      </c>
      <c r="D140" s="80"/>
      <c r="E140" s="13">
        <f>+E141</f>
        <v>0</v>
      </c>
      <c r="F140" s="13">
        <f>+F141</f>
        <v>0</v>
      </c>
      <c r="G140" s="13">
        <f t="shared" si="0"/>
        <v>0</v>
      </c>
      <c r="H140" s="13">
        <f>+H141</f>
        <v>0</v>
      </c>
      <c r="I140" s="13">
        <f>+I141</f>
        <v>0</v>
      </c>
      <c r="J140" s="13">
        <f t="shared" si="19"/>
        <v>0</v>
      </c>
    </row>
    <row r="141" spans="1:10" ht="12.75" customHeight="1" x14ac:dyDescent="0.3">
      <c r="A141" s="35"/>
      <c r="B141" s="12"/>
      <c r="C141" s="58"/>
      <c r="D141" s="58" t="s">
        <v>106</v>
      </c>
      <c r="E141" s="11"/>
      <c r="F141" s="11"/>
      <c r="G141" s="11">
        <f t="shared" si="0"/>
        <v>0</v>
      </c>
      <c r="H141" s="11"/>
      <c r="I141" s="11"/>
      <c r="J141" s="11">
        <f t="shared" si="19"/>
        <v>0</v>
      </c>
    </row>
    <row r="142" spans="1:10" ht="12.75" customHeight="1" x14ac:dyDescent="0.3">
      <c r="A142" s="35"/>
      <c r="B142" s="12"/>
      <c r="C142" s="54" t="s">
        <v>107</v>
      </c>
      <c r="D142" s="80"/>
      <c r="E142" s="13">
        <f>+E143</f>
        <v>0</v>
      </c>
      <c r="F142" s="13">
        <f t="shared" ref="F142:I142" si="31">+F143</f>
        <v>0</v>
      </c>
      <c r="G142" s="13">
        <f t="shared" si="31"/>
        <v>0</v>
      </c>
      <c r="H142" s="13">
        <f t="shared" si="31"/>
        <v>0</v>
      </c>
      <c r="I142" s="13">
        <f t="shared" si="31"/>
        <v>0</v>
      </c>
      <c r="J142" s="13">
        <f>G142-H142</f>
        <v>0</v>
      </c>
    </row>
    <row r="143" spans="1:10" ht="19.5" customHeight="1" x14ac:dyDescent="0.3">
      <c r="A143" s="35"/>
      <c r="B143" s="12"/>
      <c r="C143" s="54"/>
      <c r="D143" s="58" t="s">
        <v>370</v>
      </c>
      <c r="E143" s="11">
        <v>0</v>
      </c>
      <c r="F143" s="11">
        <v>0</v>
      </c>
      <c r="G143" s="11">
        <f t="shared" ref="G143" si="32">E143+F143</f>
        <v>0</v>
      </c>
      <c r="H143" s="11">
        <v>0</v>
      </c>
      <c r="I143" s="11">
        <v>0</v>
      </c>
      <c r="J143" s="11">
        <f t="shared" ref="J143" si="33">G143-H143</f>
        <v>0</v>
      </c>
    </row>
    <row r="144" spans="1:10" ht="12.75" customHeight="1" x14ac:dyDescent="0.3">
      <c r="A144" s="35"/>
      <c r="B144" s="12"/>
      <c r="C144" s="54" t="s">
        <v>108</v>
      </c>
      <c r="D144" s="80"/>
      <c r="E144" s="13">
        <f>+E145+E147+E146</f>
        <v>0</v>
      </c>
      <c r="F144" s="13">
        <f t="shared" ref="F144:I144" si="34">+F145+F147+F146</f>
        <v>0</v>
      </c>
      <c r="G144" s="13">
        <f t="shared" si="34"/>
        <v>0</v>
      </c>
      <c r="H144" s="13">
        <f t="shared" si="34"/>
        <v>0</v>
      </c>
      <c r="I144" s="13">
        <f t="shared" si="34"/>
        <v>0</v>
      </c>
      <c r="J144" s="13">
        <f t="shared" si="19"/>
        <v>0</v>
      </c>
    </row>
    <row r="145" spans="1:10" ht="21.75" customHeight="1" x14ac:dyDescent="0.3">
      <c r="A145" s="35"/>
      <c r="B145" s="12"/>
      <c r="C145" s="12"/>
      <c r="D145" s="10" t="s">
        <v>371</v>
      </c>
      <c r="E145" s="11">
        <v>0</v>
      </c>
      <c r="F145" s="11">
        <v>0</v>
      </c>
      <c r="G145" s="11">
        <f t="shared" ref="G145:G224" si="35">E145+F145</f>
        <v>0</v>
      </c>
      <c r="H145" s="11">
        <v>0</v>
      </c>
      <c r="I145" s="11">
        <v>0</v>
      </c>
      <c r="J145" s="11">
        <f t="shared" si="19"/>
        <v>0</v>
      </c>
    </row>
    <row r="146" spans="1:10" ht="21.75" customHeight="1" x14ac:dyDescent="0.3">
      <c r="A146" s="35"/>
      <c r="B146" s="12"/>
      <c r="C146" s="12"/>
      <c r="D146" s="10" t="s">
        <v>372</v>
      </c>
      <c r="E146" s="11">
        <v>0</v>
      </c>
      <c r="F146" s="11">
        <v>0</v>
      </c>
      <c r="G146" s="11">
        <f t="shared" si="35"/>
        <v>0</v>
      </c>
      <c r="H146" s="11">
        <v>0</v>
      </c>
      <c r="I146" s="11">
        <v>0</v>
      </c>
      <c r="J146" s="11">
        <f t="shared" si="19"/>
        <v>0</v>
      </c>
    </row>
    <row r="147" spans="1:10" ht="12.75" customHeight="1" x14ac:dyDescent="0.3">
      <c r="A147" s="35"/>
      <c r="B147" s="12"/>
      <c r="C147" s="12"/>
      <c r="D147" s="10" t="s">
        <v>373</v>
      </c>
      <c r="E147" s="11">
        <v>0</v>
      </c>
      <c r="F147" s="11">
        <v>0</v>
      </c>
      <c r="G147" s="11">
        <f t="shared" si="35"/>
        <v>0</v>
      </c>
      <c r="H147" s="11">
        <v>0</v>
      </c>
      <c r="I147" s="11">
        <v>0</v>
      </c>
      <c r="J147" s="11">
        <f t="shared" si="19"/>
        <v>0</v>
      </c>
    </row>
    <row r="148" spans="1:10" ht="12.75" customHeight="1" x14ac:dyDescent="0.3">
      <c r="A148" s="35"/>
      <c r="B148" s="12"/>
      <c r="C148" s="54" t="s">
        <v>303</v>
      </c>
      <c r="D148" s="80"/>
      <c r="E148" s="13">
        <f>SUM(E149)</f>
        <v>0</v>
      </c>
      <c r="F148" s="13">
        <f>SUM(F149)</f>
        <v>0</v>
      </c>
      <c r="G148" s="13">
        <f t="shared" si="35"/>
        <v>0</v>
      </c>
      <c r="H148" s="13">
        <f t="shared" ref="H148:I150" si="36">SUM(H149)</f>
        <v>0</v>
      </c>
      <c r="I148" s="13">
        <f t="shared" si="36"/>
        <v>0</v>
      </c>
      <c r="J148" s="13">
        <f t="shared" si="19"/>
        <v>0</v>
      </c>
    </row>
    <row r="149" spans="1:10" ht="24" x14ac:dyDescent="0.3">
      <c r="A149" s="35"/>
      <c r="B149" s="12"/>
      <c r="C149" s="12"/>
      <c r="D149" s="10" t="s">
        <v>264</v>
      </c>
      <c r="E149" s="11">
        <v>0</v>
      </c>
      <c r="F149" s="11">
        <v>0</v>
      </c>
      <c r="G149" s="11">
        <f t="shared" si="35"/>
        <v>0</v>
      </c>
      <c r="H149" s="11">
        <v>0</v>
      </c>
      <c r="I149" s="11">
        <v>0</v>
      </c>
      <c r="J149" s="11">
        <f t="shared" si="19"/>
        <v>0</v>
      </c>
    </row>
    <row r="150" spans="1:10" ht="12.75" customHeight="1" x14ac:dyDescent="0.3">
      <c r="A150" s="35"/>
      <c r="B150" s="12"/>
      <c r="C150" s="54" t="s">
        <v>109</v>
      </c>
      <c r="D150" s="80"/>
      <c r="E150" s="13">
        <f>SUM(E151)</f>
        <v>0</v>
      </c>
      <c r="F150" s="13">
        <f>SUM(F151)</f>
        <v>0</v>
      </c>
      <c r="G150" s="13">
        <f t="shared" si="35"/>
        <v>0</v>
      </c>
      <c r="H150" s="13">
        <f t="shared" si="36"/>
        <v>0</v>
      </c>
      <c r="I150" s="13">
        <f t="shared" si="36"/>
        <v>0</v>
      </c>
      <c r="J150" s="13">
        <f t="shared" si="19"/>
        <v>0</v>
      </c>
    </row>
    <row r="151" spans="1:10" ht="12.75" customHeight="1" x14ac:dyDescent="0.3">
      <c r="A151" s="35"/>
      <c r="B151" s="12"/>
      <c r="C151" s="12"/>
      <c r="D151" s="10" t="s">
        <v>109</v>
      </c>
      <c r="E151" s="11">
        <v>0</v>
      </c>
      <c r="F151" s="11">
        <v>0</v>
      </c>
      <c r="G151" s="11">
        <f t="shared" si="35"/>
        <v>0</v>
      </c>
      <c r="H151" s="11">
        <v>0</v>
      </c>
      <c r="I151" s="11">
        <v>0</v>
      </c>
      <c r="J151" s="11">
        <f t="shared" si="19"/>
        <v>0</v>
      </c>
    </row>
    <row r="152" spans="1:10" ht="12.75" customHeight="1" x14ac:dyDescent="0.3">
      <c r="A152" s="35"/>
      <c r="B152" s="12"/>
      <c r="C152" s="54" t="s">
        <v>110</v>
      </c>
      <c r="D152" s="80"/>
      <c r="E152" s="13">
        <v>0</v>
      </c>
      <c r="F152" s="13">
        <v>0</v>
      </c>
      <c r="G152" s="13">
        <f t="shared" si="35"/>
        <v>0</v>
      </c>
      <c r="H152" s="13">
        <v>0</v>
      </c>
      <c r="I152" s="13">
        <v>0</v>
      </c>
      <c r="J152" s="13">
        <f t="shared" si="19"/>
        <v>0</v>
      </c>
    </row>
    <row r="153" spans="1:10" ht="12.75" customHeight="1" x14ac:dyDescent="0.3">
      <c r="A153" s="45" t="s">
        <v>20</v>
      </c>
      <c r="B153" s="20"/>
      <c r="C153" s="20"/>
      <c r="D153" s="21"/>
      <c r="E153" s="13">
        <f>SUM(E154+E171++E206+E216+E234+E243+E252+E259+E184)</f>
        <v>0</v>
      </c>
      <c r="F153" s="13">
        <f t="shared" ref="F153:I153" si="37">SUM(F154+F171++F206+F216+F234+F243+F252+F259+F184)</f>
        <v>0</v>
      </c>
      <c r="G153" s="13">
        <f t="shared" si="37"/>
        <v>0</v>
      </c>
      <c r="H153" s="13">
        <f t="shared" si="37"/>
        <v>0</v>
      </c>
      <c r="I153" s="13">
        <f t="shared" si="37"/>
        <v>0</v>
      </c>
      <c r="J153" s="13">
        <f t="shared" ref="J153" si="38">SUM(J154+J171++J206+J216+J234+J243+J252+J259)</f>
        <v>0</v>
      </c>
    </row>
    <row r="154" spans="1:10" ht="12.75" customHeight="1" x14ac:dyDescent="0.3">
      <c r="A154" s="35"/>
      <c r="B154" s="46" t="s">
        <v>21</v>
      </c>
      <c r="C154" s="46"/>
      <c r="D154" s="47"/>
      <c r="E154" s="13">
        <f>+E155+E158+E160+E162+E164+E167+E169</f>
        <v>0</v>
      </c>
      <c r="F154" s="13">
        <f>+F155+F158+F160+F162+F164+F167+F169+F165</f>
        <v>0</v>
      </c>
      <c r="G154" s="13">
        <f t="shared" si="35"/>
        <v>0</v>
      </c>
      <c r="H154" s="13">
        <f>+H155+H158+H160+H162+H164+H167+H169+H165</f>
        <v>0</v>
      </c>
      <c r="I154" s="13">
        <f>+I155+I158+I160+I162+I164+I167+I169+I165</f>
        <v>0</v>
      </c>
      <c r="J154" s="13">
        <f t="shared" si="19"/>
        <v>0</v>
      </c>
    </row>
    <row r="155" spans="1:10" ht="12.75" customHeight="1" x14ac:dyDescent="0.3">
      <c r="A155" s="35"/>
      <c r="B155" s="12"/>
      <c r="C155" s="54" t="s">
        <v>111</v>
      </c>
      <c r="D155" s="80"/>
      <c r="E155" s="13">
        <f>+E156+E157</f>
        <v>0</v>
      </c>
      <c r="F155" s="13">
        <f>+F156+F157</f>
        <v>0</v>
      </c>
      <c r="G155" s="13">
        <f t="shared" si="35"/>
        <v>0</v>
      </c>
      <c r="H155" s="13">
        <f t="shared" ref="H155:I155" si="39">+H156+H157</f>
        <v>0</v>
      </c>
      <c r="I155" s="13">
        <f t="shared" si="39"/>
        <v>0</v>
      </c>
      <c r="J155" s="13">
        <f t="shared" si="19"/>
        <v>0</v>
      </c>
    </row>
    <row r="156" spans="1:10" ht="12.75" customHeight="1" x14ac:dyDescent="0.3">
      <c r="A156" s="35"/>
      <c r="B156" s="12"/>
      <c r="C156" s="12"/>
      <c r="D156" s="10" t="s">
        <v>231</v>
      </c>
      <c r="E156" s="11">
        <v>0</v>
      </c>
      <c r="F156" s="11">
        <v>0</v>
      </c>
      <c r="G156" s="11">
        <f t="shared" si="35"/>
        <v>0</v>
      </c>
      <c r="H156" s="11">
        <v>0</v>
      </c>
      <c r="I156" s="11">
        <v>0</v>
      </c>
      <c r="J156" s="11">
        <f>G156-H156</f>
        <v>0</v>
      </c>
    </row>
    <row r="157" spans="1:10" ht="12.75" hidden="1" customHeight="1" x14ac:dyDescent="0.3">
      <c r="A157" s="35"/>
      <c r="B157" s="12"/>
      <c r="C157" s="12"/>
      <c r="D157" s="10" t="s">
        <v>232</v>
      </c>
      <c r="E157" s="11">
        <v>0</v>
      </c>
      <c r="F157" s="11">
        <v>0</v>
      </c>
      <c r="G157" s="11">
        <f t="shared" si="35"/>
        <v>0</v>
      </c>
      <c r="H157" s="11">
        <v>0</v>
      </c>
      <c r="I157" s="11">
        <v>0</v>
      </c>
      <c r="J157" s="11">
        <f t="shared" si="19"/>
        <v>0</v>
      </c>
    </row>
    <row r="158" spans="1:10" ht="12.75" customHeight="1" x14ac:dyDescent="0.3">
      <c r="A158" s="35"/>
      <c r="B158" s="12"/>
      <c r="C158" s="54" t="s">
        <v>112</v>
      </c>
      <c r="D158" s="80"/>
      <c r="E158" s="13">
        <f>SUM(E159)</f>
        <v>0</v>
      </c>
      <c r="F158" s="13">
        <f>SUM(F159)</f>
        <v>0</v>
      </c>
      <c r="G158" s="13">
        <f t="shared" si="35"/>
        <v>0</v>
      </c>
      <c r="H158" s="13">
        <f>SUM(H159)</f>
        <v>0</v>
      </c>
      <c r="I158" s="13">
        <f>SUM(I159)</f>
        <v>0</v>
      </c>
      <c r="J158" s="13">
        <f t="shared" si="19"/>
        <v>0</v>
      </c>
    </row>
    <row r="159" spans="1:10" ht="12.75" customHeight="1" x14ac:dyDescent="0.3">
      <c r="A159" s="35"/>
      <c r="B159" s="12"/>
      <c r="C159" s="12"/>
      <c r="D159" s="10" t="s">
        <v>265</v>
      </c>
      <c r="E159" s="11">
        <v>0</v>
      </c>
      <c r="F159" s="11">
        <v>0</v>
      </c>
      <c r="G159" s="11">
        <f t="shared" si="35"/>
        <v>0</v>
      </c>
      <c r="H159" s="11">
        <v>0</v>
      </c>
      <c r="I159" s="11">
        <v>0</v>
      </c>
      <c r="J159" s="11">
        <f t="shared" si="19"/>
        <v>0</v>
      </c>
    </row>
    <row r="160" spans="1:10" ht="12.75" customHeight="1" x14ac:dyDescent="0.3">
      <c r="A160" s="35"/>
      <c r="B160" s="12"/>
      <c r="C160" s="54" t="s">
        <v>113</v>
      </c>
      <c r="D160" s="80"/>
      <c r="E160" s="13">
        <f>SUM(E161)</f>
        <v>0</v>
      </c>
      <c r="F160" s="13">
        <f>SUM(F161)</f>
        <v>0</v>
      </c>
      <c r="G160" s="13">
        <f t="shared" si="35"/>
        <v>0</v>
      </c>
      <c r="H160" s="13">
        <f>SUM(H161)</f>
        <v>0</v>
      </c>
      <c r="I160" s="13">
        <f>SUM(I161)</f>
        <v>0</v>
      </c>
      <c r="J160" s="13">
        <f t="shared" si="19"/>
        <v>0</v>
      </c>
    </row>
    <row r="161" spans="1:10" ht="12.75" customHeight="1" x14ac:dyDescent="0.3">
      <c r="A161" s="35"/>
      <c r="B161" s="12"/>
      <c r="C161" s="12"/>
      <c r="D161" s="10" t="s">
        <v>279</v>
      </c>
      <c r="E161" s="11">
        <v>0</v>
      </c>
      <c r="F161" s="11">
        <v>0</v>
      </c>
      <c r="G161" s="11">
        <f t="shared" si="35"/>
        <v>0</v>
      </c>
      <c r="H161" s="11">
        <v>0</v>
      </c>
      <c r="I161" s="11">
        <v>0</v>
      </c>
      <c r="J161" s="11">
        <f t="shared" si="19"/>
        <v>0</v>
      </c>
    </row>
    <row r="162" spans="1:10" ht="12.75" customHeight="1" x14ac:dyDescent="0.3">
      <c r="A162" s="35"/>
      <c r="B162" s="12"/>
      <c r="C162" s="54" t="s">
        <v>114</v>
      </c>
      <c r="D162" s="80"/>
      <c r="E162" s="13">
        <f t="shared" ref="E162:F162" si="40">+E163</f>
        <v>0</v>
      </c>
      <c r="F162" s="13">
        <f t="shared" si="40"/>
        <v>0</v>
      </c>
      <c r="G162" s="13">
        <f t="shared" si="35"/>
        <v>0</v>
      </c>
      <c r="H162" s="13">
        <f t="shared" ref="H162:I162" si="41">+H163</f>
        <v>0</v>
      </c>
      <c r="I162" s="13">
        <f t="shared" si="41"/>
        <v>0</v>
      </c>
      <c r="J162" s="13">
        <f t="shared" si="19"/>
        <v>0</v>
      </c>
    </row>
    <row r="163" spans="1:10" ht="12.75" customHeight="1" x14ac:dyDescent="0.3">
      <c r="A163" s="35"/>
      <c r="B163" s="12"/>
      <c r="C163" s="12"/>
      <c r="D163" s="10" t="s">
        <v>233</v>
      </c>
      <c r="E163" s="11">
        <v>0</v>
      </c>
      <c r="F163" s="11">
        <v>0</v>
      </c>
      <c r="G163" s="11">
        <f t="shared" si="35"/>
        <v>0</v>
      </c>
      <c r="H163" s="11">
        <v>0</v>
      </c>
      <c r="I163" s="11">
        <v>0</v>
      </c>
      <c r="J163" s="11">
        <f t="shared" si="19"/>
        <v>0</v>
      </c>
    </row>
    <row r="164" spans="1:10" ht="12.75" customHeight="1" x14ac:dyDescent="0.3">
      <c r="A164" s="35"/>
      <c r="B164" s="12"/>
      <c r="C164" s="54" t="s">
        <v>115</v>
      </c>
      <c r="D164" s="80"/>
      <c r="E164" s="13">
        <v>0</v>
      </c>
      <c r="F164" s="13">
        <v>0</v>
      </c>
      <c r="G164" s="13">
        <f t="shared" si="35"/>
        <v>0</v>
      </c>
      <c r="H164" s="13">
        <v>0</v>
      </c>
      <c r="I164" s="13">
        <v>0</v>
      </c>
      <c r="J164" s="13">
        <f t="shared" si="19"/>
        <v>0</v>
      </c>
    </row>
    <row r="165" spans="1:10" ht="12.75" customHeight="1" x14ac:dyDescent="0.3">
      <c r="A165" s="35"/>
      <c r="B165" s="12"/>
      <c r="C165" s="54" t="s">
        <v>376</v>
      </c>
      <c r="D165" s="80"/>
      <c r="E165" s="13">
        <f>E166</f>
        <v>0</v>
      </c>
      <c r="F165" s="13">
        <f t="shared" ref="F165:J165" si="42">F166</f>
        <v>0</v>
      </c>
      <c r="G165" s="13">
        <f t="shared" si="42"/>
        <v>0</v>
      </c>
      <c r="H165" s="13">
        <f t="shared" si="42"/>
        <v>0</v>
      </c>
      <c r="I165" s="13">
        <f t="shared" si="42"/>
        <v>0</v>
      </c>
      <c r="J165" s="13">
        <f t="shared" si="42"/>
        <v>0</v>
      </c>
    </row>
    <row r="166" spans="1:10" ht="12.75" customHeight="1" x14ac:dyDescent="0.3">
      <c r="A166" s="35"/>
      <c r="B166" s="12"/>
      <c r="C166" s="54"/>
      <c r="D166" s="10" t="s">
        <v>377</v>
      </c>
      <c r="E166" s="13">
        <v>0</v>
      </c>
      <c r="F166" s="11">
        <v>0</v>
      </c>
      <c r="G166" s="11">
        <f t="shared" si="35"/>
        <v>0</v>
      </c>
      <c r="H166" s="11">
        <v>0</v>
      </c>
      <c r="I166" s="11">
        <v>0</v>
      </c>
      <c r="J166" s="11">
        <f t="shared" si="19"/>
        <v>0</v>
      </c>
    </row>
    <row r="167" spans="1:10" ht="12.75" customHeight="1" x14ac:dyDescent="0.3">
      <c r="A167" s="35"/>
      <c r="B167" s="12"/>
      <c r="C167" s="54" t="s">
        <v>116</v>
      </c>
      <c r="D167" s="80"/>
      <c r="E167" s="13">
        <f>SUM(E168)</f>
        <v>0</v>
      </c>
      <c r="F167" s="13">
        <f t="shared" ref="F167:J167" si="43">SUM(F168)</f>
        <v>0</v>
      </c>
      <c r="G167" s="13">
        <f t="shared" si="43"/>
        <v>0</v>
      </c>
      <c r="H167" s="13">
        <f t="shared" si="43"/>
        <v>0</v>
      </c>
      <c r="I167" s="13">
        <f t="shared" si="43"/>
        <v>0</v>
      </c>
      <c r="J167" s="13">
        <f t="shared" si="43"/>
        <v>0</v>
      </c>
    </row>
    <row r="168" spans="1:10" ht="22.5" customHeight="1" x14ac:dyDescent="0.3">
      <c r="A168" s="35"/>
      <c r="B168" s="12"/>
      <c r="C168" s="54"/>
      <c r="D168" s="10" t="s">
        <v>375</v>
      </c>
      <c r="E168" s="13">
        <v>0</v>
      </c>
      <c r="F168" s="11">
        <v>0</v>
      </c>
      <c r="G168" s="11">
        <f t="shared" si="35"/>
        <v>0</v>
      </c>
      <c r="H168" s="11">
        <v>0</v>
      </c>
      <c r="I168" s="11">
        <v>0</v>
      </c>
      <c r="J168" s="11">
        <f t="shared" si="19"/>
        <v>0</v>
      </c>
    </row>
    <row r="169" spans="1:10" ht="12.75" customHeight="1" x14ac:dyDescent="0.3">
      <c r="A169" s="35"/>
      <c r="B169" s="12"/>
      <c r="C169" s="54" t="s">
        <v>117</v>
      </c>
      <c r="D169" s="80"/>
      <c r="E169" s="13">
        <f>+E170</f>
        <v>0</v>
      </c>
      <c r="F169" s="13">
        <f>+F170</f>
        <v>0</v>
      </c>
      <c r="G169" s="13">
        <f t="shared" si="35"/>
        <v>0</v>
      </c>
      <c r="H169" s="13">
        <f>+H170</f>
        <v>0</v>
      </c>
      <c r="I169" s="13">
        <f>+I170</f>
        <v>0</v>
      </c>
      <c r="J169" s="13">
        <f t="shared" si="19"/>
        <v>0</v>
      </c>
    </row>
    <row r="170" spans="1:10" ht="29.25" customHeight="1" x14ac:dyDescent="0.3">
      <c r="A170" s="35"/>
      <c r="B170" s="12"/>
      <c r="C170" s="58"/>
      <c r="D170" s="10" t="s">
        <v>378</v>
      </c>
      <c r="E170" s="11">
        <v>0</v>
      </c>
      <c r="F170" s="11">
        <v>0</v>
      </c>
      <c r="G170" s="11">
        <f t="shared" si="35"/>
        <v>0</v>
      </c>
      <c r="H170" s="11">
        <v>0</v>
      </c>
      <c r="I170" s="11">
        <v>0</v>
      </c>
      <c r="J170" s="11">
        <f t="shared" si="19"/>
        <v>0</v>
      </c>
    </row>
    <row r="171" spans="1:10" ht="12.75" customHeight="1" x14ac:dyDescent="0.3">
      <c r="A171" s="35"/>
      <c r="B171" s="46" t="s">
        <v>22</v>
      </c>
      <c r="C171" s="46"/>
      <c r="D171" s="47"/>
      <c r="E171" s="13">
        <f>+E172+E174+E176+E178+E180+E182+E183</f>
        <v>0</v>
      </c>
      <c r="F171" s="13">
        <f>+F172+F174+F176+F178+F180+F182+F183</f>
        <v>0</v>
      </c>
      <c r="G171" s="13">
        <f t="shared" si="35"/>
        <v>0</v>
      </c>
      <c r="H171" s="13">
        <f>+H172+H174+H176+H178+H180+H182+H183</f>
        <v>0</v>
      </c>
      <c r="I171" s="13">
        <f>+I172+I174+I176+I178+I180+I182+I183</f>
        <v>0</v>
      </c>
      <c r="J171" s="13">
        <f t="shared" si="19"/>
        <v>0</v>
      </c>
    </row>
    <row r="172" spans="1:10" ht="12.75" customHeight="1" x14ac:dyDescent="0.3">
      <c r="A172" s="35"/>
      <c r="B172" s="12"/>
      <c r="C172" s="54" t="s">
        <v>118</v>
      </c>
      <c r="D172" s="80"/>
      <c r="E172" s="13">
        <f t="shared" ref="E172:F172" si="44">+E173</f>
        <v>0</v>
      </c>
      <c r="F172" s="13">
        <f t="shared" si="44"/>
        <v>0</v>
      </c>
      <c r="G172" s="13">
        <f t="shared" si="35"/>
        <v>0</v>
      </c>
      <c r="H172" s="13">
        <f t="shared" ref="H172:I172" si="45">+H173</f>
        <v>0</v>
      </c>
      <c r="I172" s="13">
        <f t="shared" si="45"/>
        <v>0</v>
      </c>
      <c r="J172" s="13">
        <f t="shared" si="19"/>
        <v>0</v>
      </c>
    </row>
    <row r="173" spans="1:10" ht="12.75" customHeight="1" x14ac:dyDescent="0.3">
      <c r="A173" s="35"/>
      <c r="B173" s="12"/>
      <c r="C173" s="12"/>
      <c r="D173" s="10" t="s">
        <v>118</v>
      </c>
      <c r="E173" s="11">
        <v>0</v>
      </c>
      <c r="F173" s="11">
        <v>0</v>
      </c>
      <c r="G173" s="11">
        <f t="shared" si="35"/>
        <v>0</v>
      </c>
      <c r="H173" s="11">
        <v>0</v>
      </c>
      <c r="I173" s="11">
        <v>0</v>
      </c>
      <c r="J173" s="11">
        <f t="shared" si="19"/>
        <v>0</v>
      </c>
    </row>
    <row r="174" spans="1:10" ht="12.75" customHeight="1" x14ac:dyDescent="0.3">
      <c r="A174" s="35"/>
      <c r="B174" s="12"/>
      <c r="C174" s="54" t="s">
        <v>119</v>
      </c>
      <c r="D174" s="80"/>
      <c r="E174" s="13">
        <f>SUM(E175)</f>
        <v>0</v>
      </c>
      <c r="F174" s="13">
        <f>SUM(F175)</f>
        <v>0</v>
      </c>
      <c r="G174" s="13">
        <f t="shared" si="35"/>
        <v>0</v>
      </c>
      <c r="H174" s="13">
        <f>SUM(H175)</f>
        <v>0</v>
      </c>
      <c r="I174" s="13">
        <f>SUM(I175)</f>
        <v>0</v>
      </c>
      <c r="J174" s="13">
        <f t="shared" si="19"/>
        <v>0</v>
      </c>
    </row>
    <row r="175" spans="1:10" ht="12.75" customHeight="1" x14ac:dyDescent="0.3">
      <c r="A175" s="35"/>
      <c r="B175" s="12"/>
      <c r="C175" s="12"/>
      <c r="D175" s="10" t="s">
        <v>309</v>
      </c>
      <c r="E175" s="11">
        <v>0</v>
      </c>
      <c r="F175" s="11">
        <v>0</v>
      </c>
      <c r="G175" s="11">
        <f t="shared" si="35"/>
        <v>0</v>
      </c>
      <c r="H175" s="11">
        <v>0</v>
      </c>
      <c r="I175" s="11">
        <v>0</v>
      </c>
      <c r="J175" s="11">
        <f t="shared" si="19"/>
        <v>0</v>
      </c>
    </row>
    <row r="176" spans="1:10" ht="12.75" customHeight="1" x14ac:dyDescent="0.3">
      <c r="A176" s="35"/>
      <c r="B176" s="12"/>
      <c r="C176" s="54" t="s">
        <v>120</v>
      </c>
      <c r="D176" s="80"/>
      <c r="E176" s="13">
        <f>SUM(E177)</f>
        <v>0</v>
      </c>
      <c r="F176" s="13">
        <f>SUM(F177)</f>
        <v>0</v>
      </c>
      <c r="G176" s="13">
        <f t="shared" si="35"/>
        <v>0</v>
      </c>
      <c r="H176" s="13">
        <f>SUM(H177)</f>
        <v>0</v>
      </c>
      <c r="I176" s="13">
        <f>SUM(I177)</f>
        <v>0</v>
      </c>
      <c r="J176" s="13">
        <f t="shared" si="19"/>
        <v>0</v>
      </c>
    </row>
    <row r="177" spans="1:10" ht="12.75" customHeight="1" x14ac:dyDescent="0.3">
      <c r="A177" s="35"/>
      <c r="B177" s="12"/>
      <c r="C177" s="12"/>
      <c r="D177" s="10" t="s">
        <v>266</v>
      </c>
      <c r="E177" s="11">
        <v>0</v>
      </c>
      <c r="F177" s="11">
        <v>0</v>
      </c>
      <c r="G177" s="11">
        <f t="shared" si="35"/>
        <v>0</v>
      </c>
      <c r="H177" s="11">
        <v>0</v>
      </c>
      <c r="I177" s="11">
        <v>0</v>
      </c>
      <c r="J177" s="11">
        <f t="shared" si="19"/>
        <v>0</v>
      </c>
    </row>
    <row r="178" spans="1:10" ht="12.75" customHeight="1" x14ac:dyDescent="0.3">
      <c r="A178" s="35"/>
      <c r="B178" s="12"/>
      <c r="C178" s="54" t="s">
        <v>121</v>
      </c>
      <c r="D178" s="80"/>
      <c r="E178" s="13">
        <f>SUM(E179)</f>
        <v>0</v>
      </c>
      <c r="F178" s="13">
        <f>SUM(F179)</f>
        <v>0</v>
      </c>
      <c r="G178" s="13">
        <f t="shared" si="35"/>
        <v>0</v>
      </c>
      <c r="H178" s="13">
        <f>SUM(H179)</f>
        <v>0</v>
      </c>
      <c r="I178" s="13">
        <f>SUM(I179)</f>
        <v>0</v>
      </c>
      <c r="J178" s="13">
        <f t="shared" si="19"/>
        <v>0</v>
      </c>
    </row>
    <row r="179" spans="1:10" ht="12.75" customHeight="1" x14ac:dyDescent="0.3">
      <c r="A179" s="35"/>
      <c r="B179" s="12"/>
      <c r="C179" s="12"/>
      <c r="D179" s="10" t="s">
        <v>310</v>
      </c>
      <c r="E179" s="11">
        <v>0</v>
      </c>
      <c r="F179" s="11">
        <v>0</v>
      </c>
      <c r="G179" s="11">
        <f t="shared" si="35"/>
        <v>0</v>
      </c>
      <c r="H179" s="11">
        <v>0</v>
      </c>
      <c r="I179" s="11">
        <v>0</v>
      </c>
      <c r="J179" s="11">
        <f t="shared" si="19"/>
        <v>0</v>
      </c>
    </row>
    <row r="180" spans="1:10" ht="12.75" customHeight="1" x14ac:dyDescent="0.3">
      <c r="A180" s="35"/>
      <c r="B180" s="12"/>
      <c r="C180" s="54" t="s">
        <v>219</v>
      </c>
      <c r="D180" s="80"/>
      <c r="E180" s="13">
        <f>SUM(E181)</f>
        <v>0</v>
      </c>
      <c r="F180" s="13">
        <f>SUM(F181)</f>
        <v>0</v>
      </c>
      <c r="G180" s="13">
        <f t="shared" si="35"/>
        <v>0</v>
      </c>
      <c r="H180" s="13">
        <f>SUM(H181)</f>
        <v>0</v>
      </c>
      <c r="I180" s="13">
        <f>SUM(I181)</f>
        <v>0</v>
      </c>
      <c r="J180" s="13">
        <f t="shared" si="19"/>
        <v>0</v>
      </c>
    </row>
    <row r="181" spans="1:10" ht="12.75" customHeight="1" x14ac:dyDescent="0.3">
      <c r="A181" s="35"/>
      <c r="B181" s="12"/>
      <c r="C181" s="12"/>
      <c r="D181" s="10" t="s">
        <v>288</v>
      </c>
      <c r="E181" s="11">
        <v>0</v>
      </c>
      <c r="F181" s="11">
        <v>0</v>
      </c>
      <c r="G181" s="11">
        <f t="shared" si="35"/>
        <v>0</v>
      </c>
      <c r="H181" s="11">
        <v>0</v>
      </c>
      <c r="I181" s="11">
        <v>0</v>
      </c>
      <c r="J181" s="11">
        <f t="shared" si="19"/>
        <v>0</v>
      </c>
    </row>
    <row r="182" spans="1:10" ht="12.75" customHeight="1" x14ac:dyDescent="0.3">
      <c r="A182" s="35"/>
      <c r="B182" s="12"/>
      <c r="C182" s="54" t="s">
        <v>122</v>
      </c>
      <c r="D182" s="80"/>
      <c r="E182" s="13">
        <v>0</v>
      </c>
      <c r="F182" s="13">
        <v>0</v>
      </c>
      <c r="G182" s="13">
        <f t="shared" si="35"/>
        <v>0</v>
      </c>
      <c r="H182" s="13">
        <v>0</v>
      </c>
      <c r="I182" s="13">
        <v>0</v>
      </c>
      <c r="J182" s="13">
        <f t="shared" si="19"/>
        <v>0</v>
      </c>
    </row>
    <row r="183" spans="1:10" ht="12.75" customHeight="1" x14ac:dyDescent="0.3">
      <c r="A183" s="35"/>
      <c r="B183" s="12"/>
      <c r="C183" s="54" t="s">
        <v>123</v>
      </c>
      <c r="D183" s="80"/>
      <c r="E183" s="13">
        <v>0</v>
      </c>
      <c r="F183" s="13">
        <v>0</v>
      </c>
      <c r="G183" s="13">
        <f t="shared" si="35"/>
        <v>0</v>
      </c>
      <c r="H183" s="13">
        <v>0</v>
      </c>
      <c r="I183" s="13">
        <v>0</v>
      </c>
      <c r="J183" s="13">
        <f t="shared" ref="J183:J202" si="46">G183-H183</f>
        <v>0</v>
      </c>
    </row>
    <row r="184" spans="1:10" ht="12.75" customHeight="1" x14ac:dyDescent="0.3">
      <c r="A184" s="35"/>
      <c r="B184" s="104" t="s">
        <v>384</v>
      </c>
      <c r="C184" s="104"/>
      <c r="D184" s="105"/>
      <c r="E184" s="13">
        <f>E185+E187+E191+E193+E195+E200+E202+E203</f>
        <v>0</v>
      </c>
      <c r="F184" s="13">
        <f t="shared" ref="F184:J184" si="47">F185+F187+F191+F193+F195+F200+F202+F203</f>
        <v>0</v>
      </c>
      <c r="G184" s="13">
        <f t="shared" si="47"/>
        <v>0</v>
      </c>
      <c r="H184" s="13">
        <f t="shared" si="47"/>
        <v>0</v>
      </c>
      <c r="I184" s="13">
        <f t="shared" si="47"/>
        <v>0</v>
      </c>
      <c r="J184" s="13">
        <f t="shared" si="47"/>
        <v>0</v>
      </c>
    </row>
    <row r="185" spans="1:10" ht="12.75" customHeight="1" x14ac:dyDescent="0.3">
      <c r="A185" s="35"/>
      <c r="B185" s="12"/>
      <c r="C185" s="54" t="s">
        <v>124</v>
      </c>
      <c r="D185" s="80"/>
      <c r="E185" s="13">
        <f t="shared" ref="E185:F185" si="48">+E186</f>
        <v>0</v>
      </c>
      <c r="F185" s="13">
        <f t="shared" si="48"/>
        <v>0</v>
      </c>
      <c r="G185" s="13">
        <f t="shared" si="35"/>
        <v>0</v>
      </c>
      <c r="H185" s="13">
        <f t="shared" ref="H185:I185" si="49">+H186</f>
        <v>0</v>
      </c>
      <c r="I185" s="13">
        <f t="shared" si="49"/>
        <v>0</v>
      </c>
      <c r="J185" s="13">
        <f t="shared" si="46"/>
        <v>0</v>
      </c>
    </row>
    <row r="186" spans="1:10" ht="12.75" customHeight="1" x14ac:dyDescent="0.3">
      <c r="A186" s="35"/>
      <c r="B186" s="12"/>
      <c r="C186" s="12"/>
      <c r="D186" s="10" t="s">
        <v>379</v>
      </c>
      <c r="E186" s="11">
        <v>0</v>
      </c>
      <c r="F186" s="11">
        <v>0</v>
      </c>
      <c r="G186" s="11">
        <f t="shared" si="35"/>
        <v>0</v>
      </c>
      <c r="H186" s="11">
        <v>0</v>
      </c>
      <c r="I186" s="11">
        <v>0</v>
      </c>
      <c r="J186" s="11">
        <f t="shared" si="46"/>
        <v>0</v>
      </c>
    </row>
    <row r="187" spans="1:10" ht="12.75" customHeight="1" x14ac:dyDescent="0.3">
      <c r="A187" s="35"/>
      <c r="B187" s="12"/>
      <c r="C187" s="54" t="s">
        <v>125</v>
      </c>
      <c r="D187" s="80"/>
      <c r="E187" s="13">
        <f>+E188+E189+E190</f>
        <v>0</v>
      </c>
      <c r="F187" s="13">
        <f>+F188+F189+F190</f>
        <v>0</v>
      </c>
      <c r="G187" s="13">
        <f>E187+F187</f>
        <v>0</v>
      </c>
      <c r="H187" s="13">
        <f>+H188+H189+H190</f>
        <v>0</v>
      </c>
      <c r="I187" s="13">
        <f>+I188+I189+I190</f>
        <v>0</v>
      </c>
      <c r="J187" s="13">
        <f>G187-H187</f>
        <v>0</v>
      </c>
    </row>
    <row r="188" spans="1:10" ht="24" x14ac:dyDescent="0.3">
      <c r="A188" s="35"/>
      <c r="B188" s="12"/>
      <c r="C188" s="58"/>
      <c r="D188" s="10" t="s">
        <v>380</v>
      </c>
      <c r="E188" s="11">
        <v>0</v>
      </c>
      <c r="F188" s="11">
        <v>0</v>
      </c>
      <c r="G188" s="11">
        <f t="shared" si="35"/>
        <v>0</v>
      </c>
      <c r="H188" s="11">
        <v>0</v>
      </c>
      <c r="I188" s="11">
        <v>0</v>
      </c>
      <c r="J188" s="11">
        <f>G188-H188</f>
        <v>0</v>
      </c>
    </row>
    <row r="189" spans="1:10" ht="12.75" customHeight="1" x14ac:dyDescent="0.3">
      <c r="A189" s="35"/>
      <c r="B189" s="12"/>
      <c r="C189" s="12"/>
      <c r="D189" s="10" t="s">
        <v>327</v>
      </c>
      <c r="E189" s="11">
        <v>0</v>
      </c>
      <c r="F189" s="11">
        <v>0</v>
      </c>
      <c r="G189" s="11">
        <f>E189+F189</f>
        <v>0</v>
      </c>
      <c r="H189" s="11">
        <v>0</v>
      </c>
      <c r="I189" s="11">
        <v>0</v>
      </c>
      <c r="J189" s="11">
        <f t="shared" ref="J189:J190" si="50">G189-H189</f>
        <v>0</v>
      </c>
    </row>
    <row r="190" spans="1:10" ht="12.75" customHeight="1" x14ac:dyDescent="0.3">
      <c r="A190" s="35"/>
      <c r="B190" s="12"/>
      <c r="C190" s="12"/>
      <c r="D190" s="10" t="s">
        <v>311</v>
      </c>
      <c r="E190" s="11">
        <v>0</v>
      </c>
      <c r="F190" s="11">
        <v>0</v>
      </c>
      <c r="G190" s="11">
        <f t="shared" ref="G190" si="51">E190+F190</f>
        <v>0</v>
      </c>
      <c r="H190" s="11">
        <v>0</v>
      </c>
      <c r="I190" s="11">
        <v>0</v>
      </c>
      <c r="J190" s="11">
        <f t="shared" si="50"/>
        <v>0</v>
      </c>
    </row>
    <row r="191" spans="1:10" ht="12.75" customHeight="1" x14ac:dyDescent="0.3">
      <c r="A191" s="35"/>
      <c r="B191" s="12"/>
      <c r="C191" s="54" t="s">
        <v>126</v>
      </c>
      <c r="D191" s="80"/>
      <c r="E191" s="13">
        <f>+E192</f>
        <v>0</v>
      </c>
      <c r="F191" s="13">
        <f>+F192</f>
        <v>0</v>
      </c>
      <c r="G191" s="13">
        <f>E191+F191</f>
        <v>0</v>
      </c>
      <c r="H191" s="13">
        <f>+H192</f>
        <v>0</v>
      </c>
      <c r="I191" s="13">
        <f>+I192</f>
        <v>0</v>
      </c>
      <c r="J191" s="13">
        <f>G191-H191</f>
        <v>0</v>
      </c>
    </row>
    <row r="192" spans="1:10" ht="12.75" customHeight="1" x14ac:dyDescent="0.3">
      <c r="A192" s="35"/>
      <c r="B192" s="12"/>
      <c r="C192" s="58"/>
      <c r="D192" s="10" t="s">
        <v>312</v>
      </c>
      <c r="E192" s="11">
        <v>0</v>
      </c>
      <c r="F192" s="11">
        <v>0</v>
      </c>
      <c r="G192" s="11">
        <f>E192+F192</f>
        <v>0</v>
      </c>
      <c r="H192" s="11">
        <v>0</v>
      </c>
      <c r="I192" s="11">
        <v>0</v>
      </c>
      <c r="J192" s="11">
        <f>G192-H192</f>
        <v>0</v>
      </c>
    </row>
    <row r="193" spans="1:10" ht="12.75" customHeight="1" x14ac:dyDescent="0.3">
      <c r="A193" s="35"/>
      <c r="B193" s="12"/>
      <c r="C193" s="54" t="s">
        <v>127</v>
      </c>
      <c r="D193" s="80"/>
      <c r="E193" s="13">
        <f>SUM(E194)</f>
        <v>0</v>
      </c>
      <c r="F193" s="13">
        <f>SUM(F194)</f>
        <v>0</v>
      </c>
      <c r="G193" s="13">
        <f t="shared" si="35"/>
        <v>0</v>
      </c>
      <c r="H193" s="13">
        <f t="shared" ref="H193:I193" si="52">SUM(H194)</f>
        <v>0</v>
      </c>
      <c r="I193" s="13">
        <f t="shared" si="52"/>
        <v>0</v>
      </c>
      <c r="J193" s="13">
        <f t="shared" si="46"/>
        <v>0</v>
      </c>
    </row>
    <row r="194" spans="1:10" ht="12.75" customHeight="1" x14ac:dyDescent="0.3">
      <c r="A194" s="35"/>
      <c r="B194" s="12"/>
      <c r="C194" s="12"/>
      <c r="D194" s="10" t="s">
        <v>267</v>
      </c>
      <c r="E194" s="11">
        <v>0</v>
      </c>
      <c r="F194" s="11">
        <v>0</v>
      </c>
      <c r="G194" s="11">
        <f t="shared" si="35"/>
        <v>0</v>
      </c>
      <c r="H194" s="11">
        <v>0</v>
      </c>
      <c r="I194" s="11">
        <v>0</v>
      </c>
      <c r="J194" s="11">
        <f t="shared" si="46"/>
        <v>0</v>
      </c>
    </row>
    <row r="195" spans="1:10" ht="12.75" customHeight="1" x14ac:dyDescent="0.3">
      <c r="A195" s="35"/>
      <c r="B195" s="12"/>
      <c r="C195" s="54" t="s">
        <v>128</v>
      </c>
      <c r="D195" s="80"/>
      <c r="E195" s="13">
        <f>SUM(E196:E199)</f>
        <v>0</v>
      </c>
      <c r="F195" s="13">
        <f>SUM(F196:F199)</f>
        <v>0</v>
      </c>
      <c r="G195" s="13">
        <f>E195+F195</f>
        <v>0</v>
      </c>
      <c r="H195" s="13">
        <f>SUM(H196:H199)</f>
        <v>0</v>
      </c>
      <c r="I195" s="13">
        <f>SUM(I196:I199)</f>
        <v>0</v>
      </c>
      <c r="J195" s="13">
        <f t="shared" si="46"/>
        <v>0</v>
      </c>
    </row>
    <row r="196" spans="1:10" ht="36" x14ac:dyDescent="0.3">
      <c r="A196" s="35"/>
      <c r="B196" s="12"/>
      <c r="C196" s="12"/>
      <c r="D196" s="10" t="s">
        <v>381</v>
      </c>
      <c r="E196" s="11">
        <v>0</v>
      </c>
      <c r="F196" s="11">
        <v>0</v>
      </c>
      <c r="G196" s="11">
        <f t="shared" ref="G196:G199" si="53">E196+F196</f>
        <v>0</v>
      </c>
      <c r="H196" s="11">
        <v>0</v>
      </c>
      <c r="I196" s="11">
        <v>0</v>
      </c>
      <c r="J196" s="11">
        <f t="shared" si="46"/>
        <v>0</v>
      </c>
    </row>
    <row r="197" spans="1:10" ht="12.75" customHeight="1" x14ac:dyDescent="0.3">
      <c r="A197" s="35"/>
      <c r="B197" s="12"/>
      <c r="C197" s="12"/>
      <c r="D197" s="10" t="s">
        <v>382</v>
      </c>
      <c r="E197" s="11">
        <v>0</v>
      </c>
      <c r="F197" s="11">
        <v>0</v>
      </c>
      <c r="G197" s="11">
        <f t="shared" si="53"/>
        <v>0</v>
      </c>
      <c r="H197" s="11">
        <v>0</v>
      </c>
      <c r="I197" s="11">
        <v>0</v>
      </c>
      <c r="J197" s="11">
        <f t="shared" si="46"/>
        <v>0</v>
      </c>
    </row>
    <row r="198" spans="1:10" ht="12.75" customHeight="1" x14ac:dyDescent="0.3">
      <c r="A198" s="35"/>
      <c r="B198" s="12"/>
      <c r="C198" s="12"/>
      <c r="D198" s="10" t="s">
        <v>313</v>
      </c>
      <c r="E198" s="11">
        <v>0</v>
      </c>
      <c r="F198" s="11">
        <v>0</v>
      </c>
      <c r="G198" s="11">
        <f t="shared" si="53"/>
        <v>0</v>
      </c>
      <c r="H198" s="11">
        <v>0</v>
      </c>
      <c r="I198" s="11">
        <v>0</v>
      </c>
      <c r="J198" s="11">
        <f t="shared" si="46"/>
        <v>0</v>
      </c>
    </row>
    <row r="199" spans="1:10" ht="12.75" customHeight="1" x14ac:dyDescent="0.3">
      <c r="A199" s="35"/>
      <c r="B199" s="12"/>
      <c r="C199" s="12"/>
      <c r="D199" s="10" t="s">
        <v>314</v>
      </c>
      <c r="E199" s="11">
        <v>0</v>
      </c>
      <c r="F199" s="11">
        <v>0</v>
      </c>
      <c r="G199" s="11">
        <f t="shared" si="53"/>
        <v>0</v>
      </c>
      <c r="H199" s="11">
        <v>0</v>
      </c>
      <c r="I199" s="11">
        <v>0</v>
      </c>
      <c r="J199" s="11">
        <f t="shared" si="46"/>
        <v>0</v>
      </c>
    </row>
    <row r="200" spans="1:10" ht="12.75" customHeight="1" x14ac:dyDescent="0.3">
      <c r="A200" s="35"/>
      <c r="B200" s="12"/>
      <c r="C200" s="54" t="s">
        <v>129</v>
      </c>
      <c r="D200" s="80"/>
      <c r="E200" s="13">
        <f>SUM(E201)</f>
        <v>0</v>
      </c>
      <c r="F200" s="13">
        <f>SUM(F201)</f>
        <v>0</v>
      </c>
      <c r="G200" s="13">
        <f t="shared" si="35"/>
        <v>0</v>
      </c>
      <c r="H200" s="13">
        <f t="shared" ref="H200:I200" si="54">SUM(H201)</f>
        <v>0</v>
      </c>
      <c r="I200" s="13">
        <f t="shared" si="54"/>
        <v>0</v>
      </c>
      <c r="J200" s="13">
        <f t="shared" si="46"/>
        <v>0</v>
      </c>
    </row>
    <row r="201" spans="1:10" ht="24" x14ac:dyDescent="0.3">
      <c r="A201" s="35"/>
      <c r="B201" s="12"/>
      <c r="C201" s="12"/>
      <c r="D201" s="10" t="s">
        <v>268</v>
      </c>
      <c r="E201" s="11">
        <v>0</v>
      </c>
      <c r="F201" s="11">
        <v>0</v>
      </c>
      <c r="G201" s="11">
        <f t="shared" si="35"/>
        <v>0</v>
      </c>
      <c r="H201" s="11">
        <v>0</v>
      </c>
      <c r="I201" s="11">
        <v>0</v>
      </c>
      <c r="J201" s="11">
        <f t="shared" si="46"/>
        <v>0</v>
      </c>
    </row>
    <row r="202" spans="1:10" ht="12.75" customHeight="1" x14ac:dyDescent="0.3">
      <c r="A202" s="35"/>
      <c r="B202" s="12"/>
      <c r="C202" s="54" t="s">
        <v>130</v>
      </c>
      <c r="D202" s="80"/>
      <c r="E202" s="13">
        <v>0</v>
      </c>
      <c r="F202" s="13">
        <v>0</v>
      </c>
      <c r="G202" s="13">
        <f t="shared" si="35"/>
        <v>0</v>
      </c>
      <c r="H202" s="13">
        <v>0</v>
      </c>
      <c r="I202" s="13">
        <v>0</v>
      </c>
      <c r="J202" s="13">
        <f t="shared" si="46"/>
        <v>0</v>
      </c>
    </row>
    <row r="203" spans="1:10" ht="12.75" customHeight="1" x14ac:dyDescent="0.3">
      <c r="A203" s="35"/>
      <c r="B203" s="12"/>
      <c r="C203" s="54" t="s">
        <v>131</v>
      </c>
      <c r="D203" s="80"/>
      <c r="E203" s="13">
        <f t="shared" ref="E203:J203" si="55">SUM(E204:E205)</f>
        <v>0</v>
      </c>
      <c r="F203" s="13">
        <f t="shared" si="55"/>
        <v>0</v>
      </c>
      <c r="G203" s="13">
        <f t="shared" si="55"/>
        <v>0</v>
      </c>
      <c r="H203" s="13">
        <f t="shared" si="55"/>
        <v>0</v>
      </c>
      <c r="I203" s="13">
        <f t="shared" si="55"/>
        <v>0</v>
      </c>
      <c r="J203" s="13">
        <f t="shared" si="55"/>
        <v>0</v>
      </c>
    </row>
    <row r="204" spans="1:10" ht="12.75" customHeight="1" x14ac:dyDescent="0.3">
      <c r="A204" s="35"/>
      <c r="B204" s="12"/>
      <c r="C204" s="12"/>
      <c r="D204" s="10" t="s">
        <v>269</v>
      </c>
      <c r="E204" s="11">
        <v>0</v>
      </c>
      <c r="F204" s="11">
        <v>0</v>
      </c>
      <c r="G204" s="11">
        <f t="shared" ref="G204:G205" si="56">E204+F204</f>
        <v>0</v>
      </c>
      <c r="H204" s="11">
        <v>0</v>
      </c>
      <c r="I204" s="11">
        <v>0</v>
      </c>
      <c r="J204" s="11">
        <f t="shared" ref="J204:J267" si="57">G204-H204</f>
        <v>0</v>
      </c>
    </row>
    <row r="205" spans="1:10" x14ac:dyDescent="0.3">
      <c r="A205" s="35"/>
      <c r="B205" s="12"/>
      <c r="C205" s="12"/>
      <c r="D205" s="10" t="s">
        <v>383</v>
      </c>
      <c r="E205" s="11">
        <v>0</v>
      </c>
      <c r="F205" s="11">
        <v>0</v>
      </c>
      <c r="G205" s="11">
        <f t="shared" si="56"/>
        <v>0</v>
      </c>
      <c r="H205" s="11">
        <v>0</v>
      </c>
      <c r="I205" s="11">
        <v>0</v>
      </c>
      <c r="J205" s="11">
        <f t="shared" si="57"/>
        <v>0</v>
      </c>
    </row>
    <row r="206" spans="1:10" ht="12.75" customHeight="1" x14ac:dyDescent="0.3">
      <c r="A206" s="35"/>
      <c r="B206" s="46" t="s">
        <v>23</v>
      </c>
      <c r="C206" s="46"/>
      <c r="D206" s="47"/>
      <c r="E206" s="13">
        <f>+E207+E210+E211+E214</f>
        <v>0</v>
      </c>
      <c r="F206" s="13">
        <f>+F207+F210+F211+F214</f>
        <v>0</v>
      </c>
      <c r="G206" s="13">
        <f t="shared" si="35"/>
        <v>0</v>
      </c>
      <c r="H206" s="13">
        <f t="shared" ref="H206:I206" si="58">+H207+H210+H211+H214</f>
        <v>0</v>
      </c>
      <c r="I206" s="13">
        <f t="shared" si="58"/>
        <v>0</v>
      </c>
      <c r="J206" s="13">
        <f t="shared" si="57"/>
        <v>0</v>
      </c>
    </row>
    <row r="207" spans="1:10" ht="12.75" customHeight="1" x14ac:dyDescent="0.3">
      <c r="A207" s="35"/>
      <c r="B207" s="12"/>
      <c r="C207" s="54" t="s">
        <v>132</v>
      </c>
      <c r="D207" s="27"/>
      <c r="E207" s="13">
        <f>+E208+E209</f>
        <v>0</v>
      </c>
      <c r="F207" s="13">
        <f t="shared" ref="F207:J207" si="59">+F208+F209</f>
        <v>0</v>
      </c>
      <c r="G207" s="13">
        <f t="shared" si="59"/>
        <v>0</v>
      </c>
      <c r="H207" s="13">
        <f t="shared" si="59"/>
        <v>0</v>
      </c>
      <c r="I207" s="13">
        <f t="shared" si="59"/>
        <v>0</v>
      </c>
      <c r="J207" s="13">
        <f t="shared" si="59"/>
        <v>0</v>
      </c>
    </row>
    <row r="208" spans="1:10" ht="12.75" customHeight="1" x14ac:dyDescent="0.3">
      <c r="A208" s="35"/>
      <c r="B208" s="12"/>
      <c r="C208" s="12"/>
      <c r="D208" s="16" t="s">
        <v>234</v>
      </c>
      <c r="E208" s="11">
        <v>0</v>
      </c>
      <c r="F208" s="11">
        <v>0</v>
      </c>
      <c r="G208" s="11">
        <f t="shared" ref="G208:G209" si="60">E208+F208</f>
        <v>0</v>
      </c>
      <c r="H208" s="11">
        <v>0</v>
      </c>
      <c r="I208" s="11">
        <v>0</v>
      </c>
      <c r="J208" s="11">
        <v>0</v>
      </c>
    </row>
    <row r="209" spans="1:10" ht="12.75" customHeight="1" x14ac:dyDescent="0.3">
      <c r="A209" s="35"/>
      <c r="B209" s="12"/>
      <c r="C209" s="12"/>
      <c r="D209" s="16" t="s">
        <v>272</v>
      </c>
      <c r="E209" s="11">
        <v>0</v>
      </c>
      <c r="F209" s="11">
        <v>0</v>
      </c>
      <c r="G209" s="11">
        <f t="shared" si="60"/>
        <v>0</v>
      </c>
      <c r="H209" s="11">
        <v>0</v>
      </c>
      <c r="I209" s="11">
        <v>0</v>
      </c>
      <c r="J209" s="11">
        <v>0</v>
      </c>
    </row>
    <row r="210" spans="1:10" ht="12.75" customHeight="1" x14ac:dyDescent="0.3">
      <c r="A210" s="35"/>
      <c r="B210" s="12"/>
      <c r="C210" s="54" t="s">
        <v>133</v>
      </c>
      <c r="D210" s="27"/>
      <c r="E210" s="13">
        <v>0</v>
      </c>
      <c r="F210" s="13">
        <v>0</v>
      </c>
      <c r="G210" s="13">
        <f t="shared" si="35"/>
        <v>0</v>
      </c>
      <c r="H210" s="13">
        <v>0</v>
      </c>
      <c r="I210" s="13">
        <v>0</v>
      </c>
      <c r="J210" s="13">
        <f t="shared" si="57"/>
        <v>0</v>
      </c>
    </row>
    <row r="211" spans="1:10" ht="12.75" customHeight="1" x14ac:dyDescent="0.3">
      <c r="A211" s="35"/>
      <c r="B211" s="12"/>
      <c r="C211" s="54" t="s">
        <v>134</v>
      </c>
      <c r="D211" s="27"/>
      <c r="E211" s="13">
        <f>SUM(E212)</f>
        <v>0</v>
      </c>
      <c r="F211" s="13">
        <f>SUM(F212)</f>
        <v>0</v>
      </c>
      <c r="G211" s="13">
        <f t="shared" si="35"/>
        <v>0</v>
      </c>
      <c r="H211" s="13">
        <f>SUM(H212)</f>
        <v>0</v>
      </c>
      <c r="I211" s="13">
        <f>SUM(I212)</f>
        <v>0</v>
      </c>
      <c r="J211" s="13">
        <f t="shared" si="57"/>
        <v>0</v>
      </c>
    </row>
    <row r="212" spans="1:10" ht="12.75" customHeight="1" x14ac:dyDescent="0.3">
      <c r="A212" s="35"/>
      <c r="B212" s="12"/>
      <c r="C212" s="12"/>
      <c r="D212" s="16" t="s">
        <v>315</v>
      </c>
      <c r="E212" s="11">
        <v>0</v>
      </c>
      <c r="F212" s="11">
        <v>0</v>
      </c>
      <c r="G212" s="11">
        <f t="shared" si="35"/>
        <v>0</v>
      </c>
      <c r="H212" s="11">
        <v>0</v>
      </c>
      <c r="I212" s="11">
        <v>0</v>
      </c>
      <c r="J212" s="11">
        <f t="shared" si="57"/>
        <v>0</v>
      </c>
    </row>
    <row r="213" spans="1:10" s="17" customFormat="1" ht="12.75" customHeight="1" x14ac:dyDescent="0.3">
      <c r="A213" s="36"/>
      <c r="B213" s="79"/>
      <c r="C213" s="54" t="s">
        <v>135</v>
      </c>
      <c r="D213" s="27"/>
      <c r="E213" s="13">
        <v>0</v>
      </c>
      <c r="F213" s="13">
        <v>0</v>
      </c>
      <c r="G213" s="13">
        <f t="shared" si="35"/>
        <v>0</v>
      </c>
      <c r="H213" s="13">
        <v>0</v>
      </c>
      <c r="I213" s="13">
        <v>0</v>
      </c>
      <c r="J213" s="13">
        <f t="shared" si="57"/>
        <v>0</v>
      </c>
    </row>
    <row r="214" spans="1:10" ht="12.75" customHeight="1" x14ac:dyDescent="0.3">
      <c r="A214" s="35"/>
      <c r="B214" s="12"/>
      <c r="C214" s="54" t="s">
        <v>136</v>
      </c>
      <c r="D214" s="27"/>
      <c r="E214" s="13">
        <f>SUM(E215)</f>
        <v>0</v>
      </c>
      <c r="F214" s="13">
        <f>SUM(F215)</f>
        <v>0</v>
      </c>
      <c r="G214" s="13">
        <f t="shared" si="35"/>
        <v>0</v>
      </c>
      <c r="H214" s="13">
        <f>SUM(H215)</f>
        <v>0</v>
      </c>
      <c r="I214" s="13">
        <f>SUM(I215)</f>
        <v>0</v>
      </c>
      <c r="J214" s="13">
        <f t="shared" si="57"/>
        <v>0</v>
      </c>
    </row>
    <row r="215" spans="1:10" ht="12.75" customHeight="1" x14ac:dyDescent="0.3">
      <c r="A215" s="35"/>
      <c r="B215" s="12"/>
      <c r="C215" s="12"/>
      <c r="D215" s="16" t="s">
        <v>136</v>
      </c>
      <c r="E215" s="11">
        <v>0</v>
      </c>
      <c r="F215" s="11">
        <v>0</v>
      </c>
      <c r="G215" s="11">
        <f t="shared" si="35"/>
        <v>0</v>
      </c>
      <c r="H215" s="11">
        <v>0</v>
      </c>
      <c r="I215" s="11">
        <v>0</v>
      </c>
      <c r="J215" s="11">
        <f t="shared" si="57"/>
        <v>0</v>
      </c>
    </row>
    <row r="216" spans="1:10" ht="24" customHeight="1" x14ac:dyDescent="0.3">
      <c r="A216" s="35"/>
      <c r="B216" s="49" t="s">
        <v>24</v>
      </c>
      <c r="C216" s="49"/>
      <c r="D216" s="50"/>
      <c r="E216" s="13">
        <f>+E217+E219+E221+E223+E225+E227+E231+E232</f>
        <v>0</v>
      </c>
      <c r="F216" s="13">
        <f>+F217+F219+F221+F223+F225+F227+F231+F232</f>
        <v>0</v>
      </c>
      <c r="G216" s="13">
        <f t="shared" si="35"/>
        <v>0</v>
      </c>
      <c r="H216" s="13">
        <f>+H217+H219+H221+H223+H225+H227+H231+H232</f>
        <v>0</v>
      </c>
      <c r="I216" s="13">
        <f>+I217+I219+I221+I223+I225+I227+I231+I232</f>
        <v>0</v>
      </c>
      <c r="J216" s="13">
        <f t="shared" si="57"/>
        <v>0</v>
      </c>
    </row>
    <row r="217" spans="1:10" s="17" customFormat="1" ht="12.75" customHeight="1" x14ac:dyDescent="0.3">
      <c r="A217" s="36"/>
      <c r="B217" s="59"/>
      <c r="C217" s="55" t="s">
        <v>137</v>
      </c>
      <c r="D217" s="28"/>
      <c r="E217" s="13">
        <f>+E218</f>
        <v>0</v>
      </c>
      <c r="F217" s="13">
        <f>+F218</f>
        <v>0</v>
      </c>
      <c r="G217" s="13">
        <f t="shared" si="35"/>
        <v>0</v>
      </c>
      <c r="H217" s="13">
        <f>+H218</f>
        <v>0</v>
      </c>
      <c r="I217" s="13">
        <f>+I218</f>
        <v>0</v>
      </c>
      <c r="J217" s="13">
        <f t="shared" si="57"/>
        <v>0</v>
      </c>
    </row>
    <row r="218" spans="1:10" ht="12.75" customHeight="1" x14ac:dyDescent="0.3">
      <c r="A218" s="35"/>
      <c r="B218" s="18"/>
      <c r="C218" s="60"/>
      <c r="D218" s="3" t="s">
        <v>316</v>
      </c>
      <c r="E218" s="11">
        <v>0</v>
      </c>
      <c r="F218" s="11">
        <v>0</v>
      </c>
      <c r="G218" s="11">
        <f t="shared" si="35"/>
        <v>0</v>
      </c>
      <c r="H218" s="11">
        <v>0</v>
      </c>
      <c r="I218" s="11">
        <v>0</v>
      </c>
      <c r="J218" s="11">
        <f t="shared" si="57"/>
        <v>0</v>
      </c>
    </row>
    <row r="219" spans="1:10" ht="12.75" customHeight="1" x14ac:dyDescent="0.3">
      <c r="A219" s="35"/>
      <c r="B219" s="18"/>
      <c r="C219" s="55" t="s">
        <v>138</v>
      </c>
      <c r="D219" s="28"/>
      <c r="E219" s="13">
        <f>+E220</f>
        <v>0</v>
      </c>
      <c r="F219" s="13">
        <f>+F220</f>
        <v>0</v>
      </c>
      <c r="G219" s="13">
        <f t="shared" si="35"/>
        <v>0</v>
      </c>
      <c r="H219" s="13">
        <f>+H220</f>
        <v>0</v>
      </c>
      <c r="I219" s="13">
        <f>+I220</f>
        <v>0</v>
      </c>
      <c r="J219" s="13">
        <f t="shared" si="57"/>
        <v>0</v>
      </c>
    </row>
    <row r="220" spans="1:10" x14ac:dyDescent="0.3">
      <c r="A220" s="35"/>
      <c r="B220" s="18"/>
      <c r="C220" s="18"/>
      <c r="D220" s="3" t="s">
        <v>317</v>
      </c>
      <c r="E220" s="11">
        <v>0</v>
      </c>
      <c r="F220" s="11">
        <v>0</v>
      </c>
      <c r="G220" s="11">
        <f t="shared" si="35"/>
        <v>0</v>
      </c>
      <c r="H220" s="11">
        <v>0</v>
      </c>
      <c r="I220" s="11">
        <v>0</v>
      </c>
      <c r="J220" s="11">
        <f t="shared" si="57"/>
        <v>0</v>
      </c>
    </row>
    <row r="221" spans="1:10" ht="12.75" customHeight="1" x14ac:dyDescent="0.3">
      <c r="A221" s="35"/>
      <c r="B221" s="18"/>
      <c r="C221" s="55" t="s">
        <v>139</v>
      </c>
      <c r="D221" s="28"/>
      <c r="E221" s="13">
        <f>SUM(E222)</f>
        <v>0</v>
      </c>
      <c r="F221" s="13">
        <f>SUM(F222)</f>
        <v>0</v>
      </c>
      <c r="G221" s="13">
        <f t="shared" si="35"/>
        <v>0</v>
      </c>
      <c r="H221" s="13">
        <f t="shared" ref="H221:I221" si="61">SUM(H222)</f>
        <v>0</v>
      </c>
      <c r="I221" s="13">
        <f t="shared" si="61"/>
        <v>0</v>
      </c>
      <c r="J221" s="13">
        <f>G221-H221</f>
        <v>0</v>
      </c>
    </row>
    <row r="222" spans="1:10" ht="12.75" customHeight="1" x14ac:dyDescent="0.3">
      <c r="A222" s="35"/>
      <c r="B222" s="18"/>
      <c r="C222" s="18"/>
      <c r="D222" s="3" t="s">
        <v>275</v>
      </c>
      <c r="E222" s="11">
        <v>0</v>
      </c>
      <c r="F222" s="11">
        <v>0</v>
      </c>
      <c r="G222" s="11">
        <f t="shared" si="35"/>
        <v>0</v>
      </c>
      <c r="H222" s="11">
        <v>0</v>
      </c>
      <c r="I222" s="11">
        <v>0</v>
      </c>
      <c r="J222" s="11">
        <f t="shared" si="57"/>
        <v>0</v>
      </c>
    </row>
    <row r="223" spans="1:10" ht="12.75" customHeight="1" x14ac:dyDescent="0.3">
      <c r="A223" s="35"/>
      <c r="B223" s="18"/>
      <c r="C223" s="55" t="s">
        <v>140</v>
      </c>
      <c r="D223" s="28"/>
      <c r="E223" s="13">
        <f>+E224</f>
        <v>0</v>
      </c>
      <c r="F223" s="13">
        <f>+F224</f>
        <v>0</v>
      </c>
      <c r="G223" s="13">
        <f t="shared" si="35"/>
        <v>0</v>
      </c>
      <c r="H223" s="13">
        <f t="shared" ref="H223:I223" si="62">+H224</f>
        <v>0</v>
      </c>
      <c r="I223" s="13">
        <f t="shared" si="62"/>
        <v>0</v>
      </c>
      <c r="J223" s="13">
        <f t="shared" si="57"/>
        <v>0</v>
      </c>
    </row>
    <row r="224" spans="1:10" ht="12.75" customHeight="1" x14ac:dyDescent="0.3">
      <c r="A224" s="35"/>
      <c r="B224" s="18"/>
      <c r="C224" s="18"/>
      <c r="D224" s="3" t="s">
        <v>140</v>
      </c>
      <c r="E224" s="11">
        <v>0</v>
      </c>
      <c r="F224" s="11">
        <v>0</v>
      </c>
      <c r="G224" s="11">
        <f t="shared" si="35"/>
        <v>0</v>
      </c>
      <c r="H224" s="11">
        <v>0</v>
      </c>
      <c r="I224" s="11">
        <v>0</v>
      </c>
      <c r="J224" s="11">
        <f t="shared" si="57"/>
        <v>0</v>
      </c>
    </row>
    <row r="225" spans="1:10" ht="12.75" customHeight="1" x14ac:dyDescent="0.3">
      <c r="A225" s="35"/>
      <c r="B225" s="18"/>
      <c r="C225" s="55" t="s">
        <v>141</v>
      </c>
      <c r="D225" s="28"/>
      <c r="E225" s="13">
        <f>SUM(E226)</f>
        <v>0</v>
      </c>
      <c r="F225" s="13">
        <f>SUM(F226)</f>
        <v>0</v>
      </c>
      <c r="G225" s="13">
        <f t="shared" ref="G225:G288" si="63">E225+F225</f>
        <v>0</v>
      </c>
      <c r="H225" s="13">
        <f t="shared" ref="H225:I225" si="64">SUM(H226)</f>
        <v>0</v>
      </c>
      <c r="I225" s="13">
        <f t="shared" si="64"/>
        <v>0</v>
      </c>
      <c r="J225" s="13">
        <f t="shared" si="57"/>
        <v>0</v>
      </c>
    </row>
    <row r="226" spans="1:10" ht="12.75" customHeight="1" x14ac:dyDescent="0.3">
      <c r="A226" s="35"/>
      <c r="B226" s="18"/>
      <c r="C226" s="18"/>
      <c r="D226" s="25" t="s">
        <v>141</v>
      </c>
      <c r="E226" s="11">
        <v>0</v>
      </c>
      <c r="F226" s="11">
        <v>0</v>
      </c>
      <c r="G226" s="11">
        <f t="shared" si="63"/>
        <v>0</v>
      </c>
      <c r="H226" s="11">
        <v>0</v>
      </c>
      <c r="I226" s="11">
        <v>0</v>
      </c>
      <c r="J226" s="11">
        <f t="shared" si="57"/>
        <v>0</v>
      </c>
    </row>
    <row r="227" spans="1:10" ht="12.75" customHeight="1" x14ac:dyDescent="0.3">
      <c r="A227" s="35"/>
      <c r="B227" s="18"/>
      <c r="C227" s="55" t="s">
        <v>328</v>
      </c>
      <c r="D227" s="28"/>
      <c r="E227" s="13">
        <f>+E228+E229+E230</f>
        <v>0</v>
      </c>
      <c r="F227" s="13">
        <f>+F228+F229+F230</f>
        <v>0</v>
      </c>
      <c r="G227" s="13">
        <f t="shared" si="63"/>
        <v>0</v>
      </c>
      <c r="H227" s="13">
        <f>+H228+H229+H230</f>
        <v>0</v>
      </c>
      <c r="I227" s="13">
        <f>+I228+I229+I230</f>
        <v>0</v>
      </c>
      <c r="J227" s="13">
        <f t="shared" si="57"/>
        <v>0</v>
      </c>
    </row>
    <row r="228" spans="1:10" ht="24.75" customHeight="1" x14ac:dyDescent="0.3">
      <c r="A228" s="35"/>
      <c r="B228" s="18"/>
      <c r="C228" s="18"/>
      <c r="D228" s="3" t="s">
        <v>318</v>
      </c>
      <c r="E228" s="11">
        <v>0</v>
      </c>
      <c r="F228" s="11">
        <v>0</v>
      </c>
      <c r="G228" s="11">
        <f t="shared" si="63"/>
        <v>0</v>
      </c>
      <c r="H228" s="11">
        <v>0</v>
      </c>
      <c r="I228" s="11">
        <v>0</v>
      </c>
      <c r="J228" s="11">
        <f t="shared" si="57"/>
        <v>0</v>
      </c>
    </row>
    <row r="229" spans="1:10" ht="12.75" customHeight="1" x14ac:dyDescent="0.3">
      <c r="A229" s="35"/>
      <c r="B229" s="18"/>
      <c r="C229" s="18"/>
      <c r="D229" s="3" t="s">
        <v>319</v>
      </c>
      <c r="E229" s="11">
        <v>0</v>
      </c>
      <c r="F229" s="11">
        <v>0</v>
      </c>
      <c r="G229" s="11">
        <f t="shared" si="63"/>
        <v>0</v>
      </c>
      <c r="H229" s="11">
        <v>0</v>
      </c>
      <c r="I229" s="11">
        <v>0</v>
      </c>
      <c r="J229" s="11">
        <f t="shared" si="57"/>
        <v>0</v>
      </c>
    </row>
    <row r="230" spans="1:10" ht="12.75" customHeight="1" x14ac:dyDescent="0.3">
      <c r="A230" s="35"/>
      <c r="B230" s="18"/>
      <c r="C230" s="18"/>
      <c r="D230" s="3" t="s">
        <v>184</v>
      </c>
      <c r="E230" s="11"/>
      <c r="F230" s="11"/>
      <c r="G230" s="11">
        <f t="shared" si="63"/>
        <v>0</v>
      </c>
      <c r="H230" s="11"/>
      <c r="I230" s="11"/>
      <c r="J230" s="11">
        <f t="shared" si="57"/>
        <v>0</v>
      </c>
    </row>
    <row r="231" spans="1:10" ht="12.75" customHeight="1" x14ac:dyDescent="0.3">
      <c r="A231" s="35"/>
      <c r="B231" s="18"/>
      <c r="C231" s="55" t="s">
        <v>142</v>
      </c>
      <c r="D231" s="28"/>
      <c r="E231" s="13">
        <v>0</v>
      </c>
      <c r="F231" s="13">
        <v>0</v>
      </c>
      <c r="G231" s="13">
        <f t="shared" si="63"/>
        <v>0</v>
      </c>
      <c r="H231" s="13">
        <v>0</v>
      </c>
      <c r="I231" s="13">
        <v>0</v>
      </c>
      <c r="J231" s="13">
        <f t="shared" si="57"/>
        <v>0</v>
      </c>
    </row>
    <row r="232" spans="1:10" ht="12.75" customHeight="1" x14ac:dyDescent="0.3">
      <c r="A232" s="35"/>
      <c r="B232" s="18"/>
      <c r="C232" s="55" t="s">
        <v>143</v>
      </c>
      <c r="D232" s="28"/>
      <c r="E232" s="13">
        <f>+E233</f>
        <v>0</v>
      </c>
      <c r="F232" s="13">
        <f>+F233</f>
        <v>0</v>
      </c>
      <c r="G232" s="13">
        <f t="shared" si="63"/>
        <v>0</v>
      </c>
      <c r="H232" s="13">
        <f>+H233</f>
        <v>0</v>
      </c>
      <c r="I232" s="13">
        <f>+I233</f>
        <v>0</v>
      </c>
      <c r="J232" s="13">
        <f t="shared" si="57"/>
        <v>0</v>
      </c>
    </row>
    <row r="233" spans="1:10" ht="12.75" customHeight="1" x14ac:dyDescent="0.3">
      <c r="A233" s="35"/>
      <c r="B233" s="18"/>
      <c r="C233" s="60"/>
      <c r="D233" s="3" t="s">
        <v>320</v>
      </c>
      <c r="E233" s="11">
        <v>0</v>
      </c>
      <c r="F233" s="11">
        <v>0</v>
      </c>
      <c r="G233" s="11">
        <f t="shared" si="63"/>
        <v>0</v>
      </c>
      <c r="H233" s="11">
        <v>0</v>
      </c>
      <c r="I233" s="11">
        <v>0</v>
      </c>
      <c r="J233" s="11">
        <f t="shared" si="57"/>
        <v>0</v>
      </c>
    </row>
    <row r="234" spans="1:10" ht="12.75" customHeight="1" x14ac:dyDescent="0.3">
      <c r="A234" s="35"/>
      <c r="B234" s="46" t="s">
        <v>144</v>
      </c>
      <c r="C234" s="46"/>
      <c r="D234" s="47"/>
      <c r="E234" s="13">
        <f>+E235+E239+E240+E241</f>
        <v>0</v>
      </c>
      <c r="F234" s="13">
        <f>+F235+F239+F240+F241</f>
        <v>0</v>
      </c>
      <c r="G234" s="13">
        <f t="shared" si="63"/>
        <v>0</v>
      </c>
      <c r="H234" s="13">
        <f t="shared" ref="H234:I234" si="65">+H235+H239+H240+H241</f>
        <v>0</v>
      </c>
      <c r="I234" s="13">
        <f t="shared" si="65"/>
        <v>0</v>
      </c>
      <c r="J234" s="13">
        <f t="shared" si="57"/>
        <v>0</v>
      </c>
    </row>
    <row r="235" spans="1:10" ht="12.75" customHeight="1" x14ac:dyDescent="0.3">
      <c r="A235" s="35"/>
      <c r="B235" s="12"/>
      <c r="C235" s="54" t="s">
        <v>145</v>
      </c>
      <c r="D235" s="80"/>
      <c r="E235" s="13">
        <f>SUM(E236:E238)</f>
        <v>0</v>
      </c>
      <c r="F235" s="13">
        <f>SUM(F236:F238)</f>
        <v>0</v>
      </c>
      <c r="G235" s="13">
        <f>E235+F235</f>
        <v>0</v>
      </c>
      <c r="H235" s="13">
        <f>SUM(H236:H238)</f>
        <v>0</v>
      </c>
      <c r="I235" s="13">
        <f>SUM(I236:I238)</f>
        <v>0</v>
      </c>
      <c r="J235" s="13">
        <f t="shared" si="57"/>
        <v>0</v>
      </c>
    </row>
    <row r="236" spans="1:10" ht="12.75" customHeight="1" x14ac:dyDescent="0.3">
      <c r="A236" s="35"/>
      <c r="B236" s="12"/>
      <c r="C236" s="12"/>
      <c r="D236" s="10" t="s">
        <v>385</v>
      </c>
      <c r="E236" s="11">
        <v>0</v>
      </c>
      <c r="F236" s="11">
        <v>0</v>
      </c>
      <c r="G236" s="11">
        <f t="shared" si="63"/>
        <v>0</v>
      </c>
      <c r="H236" s="11">
        <v>0</v>
      </c>
      <c r="I236" s="11">
        <v>0</v>
      </c>
      <c r="J236" s="11">
        <f t="shared" si="57"/>
        <v>0</v>
      </c>
    </row>
    <row r="237" spans="1:10" ht="12.75" customHeight="1" x14ac:dyDescent="0.3">
      <c r="A237" s="35"/>
      <c r="B237" s="12"/>
      <c r="C237" s="12"/>
      <c r="D237" s="10" t="s">
        <v>322</v>
      </c>
      <c r="E237" s="11">
        <v>0</v>
      </c>
      <c r="F237" s="11">
        <v>0</v>
      </c>
      <c r="G237" s="11">
        <f t="shared" si="63"/>
        <v>0</v>
      </c>
      <c r="H237" s="11">
        <v>0</v>
      </c>
      <c r="I237" s="11">
        <v>0</v>
      </c>
      <c r="J237" s="11">
        <f t="shared" si="57"/>
        <v>0</v>
      </c>
    </row>
    <row r="238" spans="1:10" ht="12.75" customHeight="1" x14ac:dyDescent="0.3">
      <c r="A238" s="35"/>
      <c r="B238" s="12"/>
      <c r="C238" s="12"/>
      <c r="D238" s="10" t="s">
        <v>321</v>
      </c>
      <c r="E238" s="11">
        <v>0</v>
      </c>
      <c r="F238" s="11">
        <v>0</v>
      </c>
      <c r="G238" s="11">
        <f t="shared" si="63"/>
        <v>0</v>
      </c>
      <c r="H238" s="11">
        <v>0</v>
      </c>
      <c r="I238" s="11">
        <v>0</v>
      </c>
      <c r="J238" s="11">
        <f t="shared" si="57"/>
        <v>0</v>
      </c>
    </row>
    <row r="239" spans="1:10" ht="12.75" customHeight="1" x14ac:dyDescent="0.3">
      <c r="A239" s="35"/>
      <c r="B239" s="12"/>
      <c r="C239" s="54" t="s">
        <v>146</v>
      </c>
      <c r="D239" s="80"/>
      <c r="E239" s="13">
        <v>0</v>
      </c>
      <c r="F239" s="13">
        <v>0</v>
      </c>
      <c r="G239" s="13">
        <f t="shared" si="63"/>
        <v>0</v>
      </c>
      <c r="H239" s="13">
        <v>0</v>
      </c>
      <c r="I239" s="13">
        <v>0</v>
      </c>
      <c r="J239" s="13">
        <f t="shared" si="57"/>
        <v>0</v>
      </c>
    </row>
    <row r="240" spans="1:10" x14ac:dyDescent="0.3">
      <c r="A240" s="35"/>
      <c r="B240" s="12"/>
      <c r="C240" s="54" t="s">
        <v>147</v>
      </c>
      <c r="D240" s="80"/>
      <c r="E240" s="13">
        <v>0</v>
      </c>
      <c r="F240" s="13">
        <v>0</v>
      </c>
      <c r="G240" s="13">
        <f t="shared" si="63"/>
        <v>0</v>
      </c>
      <c r="H240" s="13">
        <v>0</v>
      </c>
      <c r="I240" s="13">
        <v>0</v>
      </c>
      <c r="J240" s="13">
        <f t="shared" si="57"/>
        <v>0</v>
      </c>
    </row>
    <row r="241" spans="1:10" ht="12.75" customHeight="1" x14ac:dyDescent="0.3">
      <c r="A241" s="35"/>
      <c r="B241" s="12"/>
      <c r="C241" s="54" t="s">
        <v>148</v>
      </c>
      <c r="D241" s="80"/>
      <c r="E241" s="13">
        <f>E242</f>
        <v>0</v>
      </c>
      <c r="F241" s="13">
        <f>F242</f>
        <v>0</v>
      </c>
      <c r="G241" s="13">
        <f t="shared" si="63"/>
        <v>0</v>
      </c>
      <c r="H241" s="13">
        <f t="shared" ref="H241:I241" si="66">H242</f>
        <v>0</v>
      </c>
      <c r="I241" s="13">
        <f t="shared" si="66"/>
        <v>0</v>
      </c>
      <c r="J241" s="13">
        <f t="shared" si="57"/>
        <v>0</v>
      </c>
    </row>
    <row r="242" spans="1:10" ht="12.75" customHeight="1" x14ac:dyDescent="0.3">
      <c r="A242" s="35"/>
      <c r="B242" s="12"/>
      <c r="C242" s="12"/>
      <c r="D242" s="10" t="s">
        <v>270</v>
      </c>
      <c r="E242" s="11">
        <v>0</v>
      </c>
      <c r="F242" s="11">
        <v>0</v>
      </c>
      <c r="G242" s="11">
        <f t="shared" si="63"/>
        <v>0</v>
      </c>
      <c r="H242" s="11">
        <v>0</v>
      </c>
      <c r="I242" s="11">
        <v>0</v>
      </c>
      <c r="J242" s="11">
        <f t="shared" si="57"/>
        <v>0</v>
      </c>
    </row>
    <row r="243" spans="1:10" ht="12.75" customHeight="1" x14ac:dyDescent="0.3">
      <c r="A243" s="35"/>
      <c r="B243" s="46" t="s">
        <v>25</v>
      </c>
      <c r="C243" s="46"/>
      <c r="D243" s="47"/>
      <c r="E243" s="13">
        <f>+E244+E245+E247+E248+E250</f>
        <v>0</v>
      </c>
      <c r="F243" s="13">
        <f>+F244+F245+F247+F248+F250</f>
        <v>0</v>
      </c>
      <c r="G243" s="13">
        <f t="shared" si="63"/>
        <v>0</v>
      </c>
      <c r="H243" s="13">
        <f t="shared" ref="H243:I243" si="67">+H244+H245+H247+H248+H250</f>
        <v>0</v>
      </c>
      <c r="I243" s="13">
        <f t="shared" si="67"/>
        <v>0</v>
      </c>
      <c r="J243" s="13">
        <f t="shared" si="57"/>
        <v>0</v>
      </c>
    </row>
    <row r="244" spans="1:10" ht="12.75" customHeight="1" x14ac:dyDescent="0.3">
      <c r="A244" s="35"/>
      <c r="B244" s="12"/>
      <c r="C244" s="54" t="s">
        <v>149</v>
      </c>
      <c r="D244" s="80"/>
      <c r="E244" s="13">
        <v>0</v>
      </c>
      <c r="F244" s="13">
        <v>0</v>
      </c>
      <c r="G244" s="13">
        <f t="shared" si="63"/>
        <v>0</v>
      </c>
      <c r="H244" s="13">
        <v>0</v>
      </c>
      <c r="I244" s="13">
        <v>0</v>
      </c>
      <c r="J244" s="13">
        <f t="shared" si="57"/>
        <v>0</v>
      </c>
    </row>
    <row r="245" spans="1:10" ht="12.75" customHeight="1" x14ac:dyDescent="0.3">
      <c r="A245" s="35"/>
      <c r="B245" s="12"/>
      <c r="C245" s="54" t="s">
        <v>150</v>
      </c>
      <c r="D245" s="80"/>
      <c r="E245" s="13">
        <f>E246</f>
        <v>0</v>
      </c>
      <c r="F245" s="13">
        <f>F246</f>
        <v>0</v>
      </c>
      <c r="G245" s="13">
        <f t="shared" si="63"/>
        <v>0</v>
      </c>
      <c r="H245" s="13">
        <f t="shared" ref="H245:I245" si="68">H246</f>
        <v>0</v>
      </c>
      <c r="I245" s="13">
        <f t="shared" si="68"/>
        <v>0</v>
      </c>
      <c r="J245" s="13">
        <f t="shared" si="57"/>
        <v>0</v>
      </c>
    </row>
    <row r="246" spans="1:10" ht="12.75" customHeight="1" x14ac:dyDescent="0.3">
      <c r="A246" s="35"/>
      <c r="B246" s="12"/>
      <c r="C246" s="12"/>
      <c r="D246" s="10" t="s">
        <v>277</v>
      </c>
      <c r="E246" s="11">
        <v>0</v>
      </c>
      <c r="F246" s="11">
        <v>0</v>
      </c>
      <c r="G246" s="11">
        <f t="shared" si="63"/>
        <v>0</v>
      </c>
      <c r="H246" s="11">
        <v>0</v>
      </c>
      <c r="I246" s="11">
        <v>0</v>
      </c>
      <c r="J246" s="11">
        <f t="shared" si="57"/>
        <v>0</v>
      </c>
    </row>
    <row r="247" spans="1:10" ht="12.75" customHeight="1" x14ac:dyDescent="0.3">
      <c r="A247" s="35"/>
      <c r="B247" s="12"/>
      <c r="C247" s="54" t="s">
        <v>151</v>
      </c>
      <c r="D247" s="80"/>
      <c r="E247" s="13">
        <v>0</v>
      </c>
      <c r="F247" s="13">
        <v>0</v>
      </c>
      <c r="G247" s="13">
        <f t="shared" si="63"/>
        <v>0</v>
      </c>
      <c r="H247" s="13">
        <v>0</v>
      </c>
      <c r="I247" s="13">
        <v>0</v>
      </c>
      <c r="J247" s="13">
        <f t="shared" si="57"/>
        <v>0</v>
      </c>
    </row>
    <row r="248" spans="1:10" ht="12.75" customHeight="1" x14ac:dyDescent="0.3">
      <c r="A248" s="35"/>
      <c r="B248" s="12"/>
      <c r="C248" s="54" t="s">
        <v>152</v>
      </c>
      <c r="D248" s="80"/>
      <c r="E248" s="13">
        <f>+E249</f>
        <v>0</v>
      </c>
      <c r="F248" s="13">
        <f>+F249</f>
        <v>0</v>
      </c>
      <c r="G248" s="13">
        <f t="shared" si="63"/>
        <v>0</v>
      </c>
      <c r="H248" s="13">
        <f t="shared" ref="H248:I248" si="69">+H249</f>
        <v>0</v>
      </c>
      <c r="I248" s="13">
        <f t="shared" si="69"/>
        <v>0</v>
      </c>
      <c r="J248" s="13">
        <f t="shared" si="57"/>
        <v>0</v>
      </c>
    </row>
    <row r="249" spans="1:10" ht="12.75" customHeight="1" x14ac:dyDescent="0.3">
      <c r="A249" s="35"/>
      <c r="B249" s="12"/>
      <c r="C249" s="12"/>
      <c r="D249" s="10" t="s">
        <v>235</v>
      </c>
      <c r="E249" s="11">
        <v>0</v>
      </c>
      <c r="F249" s="11">
        <v>0</v>
      </c>
      <c r="G249" s="11">
        <f t="shared" si="63"/>
        <v>0</v>
      </c>
      <c r="H249" s="11">
        <v>0</v>
      </c>
      <c r="I249" s="11">
        <v>0</v>
      </c>
      <c r="J249" s="11">
        <f t="shared" si="57"/>
        <v>0</v>
      </c>
    </row>
    <row r="250" spans="1:10" ht="12.75" customHeight="1" x14ac:dyDescent="0.3">
      <c r="A250" s="35"/>
      <c r="B250" s="12"/>
      <c r="C250" s="54" t="s">
        <v>153</v>
      </c>
      <c r="D250" s="80"/>
      <c r="E250" s="13">
        <f>SUM(E251)</f>
        <v>0</v>
      </c>
      <c r="F250" s="13">
        <f>SUM(F251)</f>
        <v>0</v>
      </c>
      <c r="G250" s="13">
        <f t="shared" si="63"/>
        <v>0</v>
      </c>
      <c r="H250" s="13">
        <f>SUM(H251)</f>
        <v>0</v>
      </c>
      <c r="I250" s="13">
        <f>SUM(I251)</f>
        <v>0</v>
      </c>
      <c r="J250" s="13">
        <f t="shared" si="57"/>
        <v>0</v>
      </c>
    </row>
    <row r="251" spans="1:10" ht="12.75" customHeight="1" x14ac:dyDescent="0.3">
      <c r="A251" s="35"/>
      <c r="B251" s="12"/>
      <c r="C251" s="12"/>
      <c r="D251" s="10" t="s">
        <v>295</v>
      </c>
      <c r="E251" s="11">
        <v>0</v>
      </c>
      <c r="F251" s="11">
        <v>0</v>
      </c>
      <c r="G251" s="11">
        <f t="shared" si="63"/>
        <v>0</v>
      </c>
      <c r="H251" s="11">
        <v>0</v>
      </c>
      <c r="I251" s="11">
        <v>0</v>
      </c>
      <c r="J251" s="11">
        <f t="shared" si="57"/>
        <v>0</v>
      </c>
    </row>
    <row r="252" spans="1:10" ht="12.75" customHeight="1" x14ac:dyDescent="0.3">
      <c r="A252" s="35"/>
      <c r="B252" s="46" t="s">
        <v>220</v>
      </c>
      <c r="C252" s="46"/>
      <c r="D252" s="47"/>
      <c r="E252" s="13">
        <f>+E253+E255+E257</f>
        <v>0</v>
      </c>
      <c r="F252" s="13">
        <f>+F253+F255+F257</f>
        <v>0</v>
      </c>
      <c r="G252" s="13">
        <f t="shared" si="63"/>
        <v>0</v>
      </c>
      <c r="H252" s="13">
        <f>+H253+H255+H257</f>
        <v>0</v>
      </c>
      <c r="I252" s="13">
        <f>+I253+I255+I257</f>
        <v>0</v>
      </c>
      <c r="J252" s="13">
        <f t="shared" si="57"/>
        <v>0</v>
      </c>
    </row>
    <row r="253" spans="1:10" ht="12.75" customHeight="1" x14ac:dyDescent="0.3">
      <c r="A253" s="35"/>
      <c r="B253" s="12"/>
      <c r="C253" s="54" t="s">
        <v>323</v>
      </c>
      <c r="D253" s="80"/>
      <c r="E253" s="13">
        <f>+E254</f>
        <v>0</v>
      </c>
      <c r="F253" s="13">
        <f>+F254</f>
        <v>0</v>
      </c>
      <c r="G253" s="13">
        <f t="shared" si="63"/>
        <v>0</v>
      </c>
      <c r="H253" s="13">
        <f>+H254</f>
        <v>0</v>
      </c>
      <c r="I253" s="13">
        <f>+I254</f>
        <v>0</v>
      </c>
      <c r="J253" s="13">
        <f t="shared" si="57"/>
        <v>0</v>
      </c>
    </row>
    <row r="254" spans="1:10" ht="12.75" customHeight="1" x14ac:dyDescent="0.3">
      <c r="A254" s="35"/>
      <c r="B254" s="12"/>
      <c r="C254" s="12"/>
      <c r="D254" s="10" t="s">
        <v>323</v>
      </c>
      <c r="E254" s="11">
        <v>0</v>
      </c>
      <c r="F254" s="11">
        <v>0</v>
      </c>
      <c r="G254" s="11">
        <f t="shared" si="63"/>
        <v>0</v>
      </c>
      <c r="H254" s="11">
        <v>0</v>
      </c>
      <c r="I254" s="11">
        <v>0</v>
      </c>
      <c r="J254" s="11">
        <f t="shared" si="57"/>
        <v>0</v>
      </c>
    </row>
    <row r="255" spans="1:10" ht="12.75" customHeight="1" x14ac:dyDescent="0.3">
      <c r="A255" s="35"/>
      <c r="B255" s="12"/>
      <c r="C255" s="54" t="s">
        <v>304</v>
      </c>
      <c r="D255" s="80"/>
      <c r="E255" s="13">
        <f>+E256</f>
        <v>0</v>
      </c>
      <c r="F255" s="13">
        <f>+F256</f>
        <v>0</v>
      </c>
      <c r="G255" s="13">
        <f t="shared" si="63"/>
        <v>0</v>
      </c>
      <c r="H255" s="13">
        <f>+H256</f>
        <v>0</v>
      </c>
      <c r="I255" s="13">
        <f>+I256</f>
        <v>0</v>
      </c>
      <c r="J255" s="13">
        <f t="shared" si="57"/>
        <v>0</v>
      </c>
    </row>
    <row r="256" spans="1:10" ht="12.75" customHeight="1" x14ac:dyDescent="0.3">
      <c r="A256" s="35"/>
      <c r="B256" s="12"/>
      <c r="C256" s="12"/>
      <c r="D256" s="10" t="s">
        <v>278</v>
      </c>
      <c r="E256" s="11">
        <v>0</v>
      </c>
      <c r="F256" s="11">
        <v>0</v>
      </c>
      <c r="G256" s="11">
        <f t="shared" si="63"/>
        <v>0</v>
      </c>
      <c r="H256" s="11">
        <v>0</v>
      </c>
      <c r="I256" s="11">
        <v>0</v>
      </c>
      <c r="J256" s="11">
        <f t="shared" si="57"/>
        <v>0</v>
      </c>
    </row>
    <row r="257" spans="1:10" ht="12.75" customHeight="1" x14ac:dyDescent="0.3">
      <c r="A257" s="35"/>
      <c r="B257" s="12"/>
      <c r="C257" s="54" t="s">
        <v>221</v>
      </c>
      <c r="D257" s="80"/>
      <c r="E257" s="13">
        <f>+E258</f>
        <v>0</v>
      </c>
      <c r="F257" s="13">
        <f>+F258</f>
        <v>0</v>
      </c>
      <c r="G257" s="13">
        <f t="shared" si="63"/>
        <v>0</v>
      </c>
      <c r="H257" s="13">
        <f t="shared" ref="H257:I257" si="70">+H258</f>
        <v>0</v>
      </c>
      <c r="I257" s="13">
        <f t="shared" si="70"/>
        <v>0</v>
      </c>
      <c r="J257" s="13">
        <f t="shared" si="57"/>
        <v>0</v>
      </c>
    </row>
    <row r="258" spans="1:10" ht="12.75" customHeight="1" x14ac:dyDescent="0.3">
      <c r="A258" s="35"/>
      <c r="B258" s="12"/>
      <c r="C258" s="12"/>
      <c r="D258" s="10" t="s">
        <v>221</v>
      </c>
      <c r="E258" s="11">
        <v>0</v>
      </c>
      <c r="F258" s="11">
        <v>0</v>
      </c>
      <c r="G258" s="11">
        <f t="shared" si="63"/>
        <v>0</v>
      </c>
      <c r="H258" s="11">
        <v>0</v>
      </c>
      <c r="I258" s="11">
        <v>0</v>
      </c>
      <c r="J258" s="11">
        <f t="shared" si="57"/>
        <v>0</v>
      </c>
    </row>
    <row r="259" spans="1:10" ht="12.75" customHeight="1" x14ac:dyDescent="0.3">
      <c r="A259" s="35"/>
      <c r="B259" s="46" t="s">
        <v>26</v>
      </c>
      <c r="C259" s="46"/>
      <c r="D259" s="47"/>
      <c r="E259" s="13">
        <f>+E260+E261+E267+E268++E273+E274+E278</f>
        <v>0</v>
      </c>
      <c r="F259" s="13">
        <f>+F260+F261+F267+F268++F273+F274+F278</f>
        <v>0</v>
      </c>
      <c r="G259" s="13">
        <f t="shared" si="63"/>
        <v>0</v>
      </c>
      <c r="H259" s="13">
        <f>+H260+H261+H267+H268++H273+H274+H278</f>
        <v>0</v>
      </c>
      <c r="I259" s="13">
        <f>+I260+I261+I267+I268++I273+I274+I278</f>
        <v>0</v>
      </c>
      <c r="J259" s="13">
        <f t="shared" si="57"/>
        <v>0</v>
      </c>
    </row>
    <row r="260" spans="1:10" ht="12.75" customHeight="1" x14ac:dyDescent="0.3">
      <c r="A260" s="35"/>
      <c r="B260" s="12"/>
      <c r="C260" s="54" t="s">
        <v>154</v>
      </c>
      <c r="D260" s="80"/>
      <c r="E260" s="13">
        <v>0</v>
      </c>
      <c r="F260" s="13">
        <v>0</v>
      </c>
      <c r="G260" s="13">
        <f t="shared" si="63"/>
        <v>0</v>
      </c>
      <c r="H260" s="13">
        <v>0</v>
      </c>
      <c r="I260" s="13">
        <v>0</v>
      </c>
      <c r="J260" s="13">
        <f t="shared" si="57"/>
        <v>0</v>
      </c>
    </row>
    <row r="261" spans="1:10" ht="12.75" customHeight="1" x14ac:dyDescent="0.3">
      <c r="A261" s="35"/>
      <c r="B261" s="12"/>
      <c r="C261" s="54" t="s">
        <v>155</v>
      </c>
      <c r="D261" s="80"/>
      <c r="E261" s="13">
        <f>SUM(E262:E266)</f>
        <v>0</v>
      </c>
      <c r="F261" s="13">
        <f>SUM(F262:F266)</f>
        <v>0</v>
      </c>
      <c r="G261" s="13">
        <f t="shared" si="63"/>
        <v>0</v>
      </c>
      <c r="H261" s="13">
        <f>SUM(H262:H266)</f>
        <v>0</v>
      </c>
      <c r="I261" s="13">
        <f>SUM(I262:I266)</f>
        <v>0</v>
      </c>
      <c r="J261" s="13">
        <f t="shared" si="57"/>
        <v>0</v>
      </c>
    </row>
    <row r="262" spans="1:10" ht="12.75" customHeight="1" x14ac:dyDescent="0.3">
      <c r="A262" s="35"/>
      <c r="B262" s="12"/>
      <c r="C262" s="12"/>
      <c r="D262" s="10" t="s">
        <v>236</v>
      </c>
      <c r="E262" s="11">
        <v>0</v>
      </c>
      <c r="F262" s="11">
        <v>0</v>
      </c>
      <c r="G262" s="11">
        <f t="shared" si="63"/>
        <v>0</v>
      </c>
      <c r="H262" s="11">
        <v>0</v>
      </c>
      <c r="I262" s="11">
        <v>0</v>
      </c>
      <c r="J262" s="11">
        <f t="shared" si="57"/>
        <v>0</v>
      </c>
    </row>
    <row r="263" spans="1:10" ht="12.75" customHeight="1" x14ac:dyDescent="0.3">
      <c r="A263" s="35"/>
      <c r="B263" s="12"/>
      <c r="C263" s="12"/>
      <c r="D263" s="10" t="s">
        <v>271</v>
      </c>
      <c r="E263" s="11">
        <v>0</v>
      </c>
      <c r="F263" s="11">
        <v>0</v>
      </c>
      <c r="G263" s="11">
        <f t="shared" si="63"/>
        <v>0</v>
      </c>
      <c r="H263" s="11">
        <v>0</v>
      </c>
      <c r="I263" s="11">
        <v>0</v>
      </c>
      <c r="J263" s="11">
        <f t="shared" si="57"/>
        <v>0</v>
      </c>
    </row>
    <row r="264" spans="1:10" ht="12.75" customHeight="1" x14ac:dyDescent="0.3">
      <c r="A264" s="35"/>
      <c r="B264" s="12"/>
      <c r="C264" s="12"/>
      <c r="D264" s="10" t="s">
        <v>237</v>
      </c>
      <c r="E264" s="11">
        <v>0</v>
      </c>
      <c r="F264" s="11">
        <v>0</v>
      </c>
      <c r="G264" s="11">
        <f t="shared" si="63"/>
        <v>0</v>
      </c>
      <c r="H264" s="11">
        <v>0</v>
      </c>
      <c r="I264" s="11">
        <v>0</v>
      </c>
      <c r="J264" s="11">
        <f t="shared" si="57"/>
        <v>0</v>
      </c>
    </row>
    <row r="265" spans="1:10" ht="12.75" customHeight="1" x14ac:dyDescent="0.3">
      <c r="A265" s="35"/>
      <c r="B265" s="12"/>
      <c r="C265" s="12"/>
      <c r="D265" s="10" t="s">
        <v>293</v>
      </c>
      <c r="E265" s="11">
        <v>0</v>
      </c>
      <c r="F265" s="11">
        <v>0</v>
      </c>
      <c r="G265" s="11">
        <f t="shared" si="63"/>
        <v>0</v>
      </c>
      <c r="H265" s="11">
        <v>0</v>
      </c>
      <c r="I265" s="11">
        <v>0</v>
      </c>
      <c r="J265" s="11">
        <f t="shared" si="57"/>
        <v>0</v>
      </c>
    </row>
    <row r="266" spans="1:10" ht="12.75" customHeight="1" x14ac:dyDescent="0.3">
      <c r="A266" s="35"/>
      <c r="B266" s="12"/>
      <c r="C266" s="12"/>
      <c r="D266" s="10" t="s">
        <v>238</v>
      </c>
      <c r="E266" s="11">
        <v>0</v>
      </c>
      <c r="F266" s="11">
        <v>0</v>
      </c>
      <c r="G266" s="11">
        <f t="shared" si="63"/>
        <v>0</v>
      </c>
      <c r="H266" s="11">
        <v>0</v>
      </c>
      <c r="I266" s="11">
        <v>0</v>
      </c>
      <c r="J266" s="11">
        <f t="shared" si="57"/>
        <v>0</v>
      </c>
    </row>
    <row r="267" spans="1:10" ht="12.75" customHeight="1" x14ac:dyDescent="0.3">
      <c r="A267" s="35"/>
      <c r="B267" s="12"/>
      <c r="C267" s="54" t="s">
        <v>156</v>
      </c>
      <c r="D267" s="80"/>
      <c r="E267" s="13">
        <v>0</v>
      </c>
      <c r="F267" s="13">
        <v>0</v>
      </c>
      <c r="G267" s="13">
        <f t="shared" si="63"/>
        <v>0</v>
      </c>
      <c r="H267" s="13">
        <v>0</v>
      </c>
      <c r="I267" s="13">
        <v>0</v>
      </c>
      <c r="J267" s="13">
        <f t="shared" si="57"/>
        <v>0</v>
      </c>
    </row>
    <row r="268" spans="1:10" ht="12.75" customHeight="1" x14ac:dyDescent="0.3">
      <c r="A268" s="35"/>
      <c r="B268" s="12"/>
      <c r="C268" s="54" t="s">
        <v>157</v>
      </c>
      <c r="D268" s="80"/>
      <c r="E268" s="13">
        <f>SUM(E269:E272)</f>
        <v>0</v>
      </c>
      <c r="F268" s="13">
        <f>SUM(F269:F272)</f>
        <v>0</v>
      </c>
      <c r="G268" s="13">
        <f t="shared" si="63"/>
        <v>0</v>
      </c>
      <c r="H268" s="13">
        <f>SUM(H269:H272)</f>
        <v>0</v>
      </c>
      <c r="I268" s="13">
        <f>SUM(I269:I272)</f>
        <v>0</v>
      </c>
      <c r="J268" s="13">
        <f t="shared" ref="J268:J342" si="71">G268-H268</f>
        <v>0</v>
      </c>
    </row>
    <row r="269" spans="1:10" ht="12.75" customHeight="1" x14ac:dyDescent="0.3">
      <c r="A269" s="35"/>
      <c r="B269" s="12"/>
      <c r="C269" s="12"/>
      <c r="D269" s="10" t="s">
        <v>157</v>
      </c>
      <c r="E269" s="11">
        <v>0</v>
      </c>
      <c r="F269" s="11">
        <v>0</v>
      </c>
      <c r="G269" s="11">
        <f t="shared" si="63"/>
        <v>0</v>
      </c>
      <c r="H269" s="11">
        <v>0</v>
      </c>
      <c r="I269" s="11">
        <v>0</v>
      </c>
      <c r="J269" s="11">
        <f t="shared" si="71"/>
        <v>0</v>
      </c>
    </row>
    <row r="270" spans="1:10" ht="12.75" customHeight="1" x14ac:dyDescent="0.3">
      <c r="A270" s="35"/>
      <c r="B270" s="12"/>
      <c r="C270" s="12"/>
      <c r="D270" s="10" t="s">
        <v>239</v>
      </c>
      <c r="E270" s="11">
        <v>0</v>
      </c>
      <c r="F270" s="11">
        <v>0</v>
      </c>
      <c r="G270" s="11">
        <f t="shared" si="63"/>
        <v>0</v>
      </c>
      <c r="H270" s="11">
        <v>0</v>
      </c>
      <c r="I270" s="11">
        <v>0</v>
      </c>
      <c r="J270" s="11">
        <f t="shared" si="71"/>
        <v>0</v>
      </c>
    </row>
    <row r="271" spans="1:10" ht="12.75" customHeight="1" x14ac:dyDescent="0.3">
      <c r="A271" s="35"/>
      <c r="B271" s="12"/>
      <c r="C271" s="12"/>
      <c r="D271" s="10" t="s">
        <v>240</v>
      </c>
      <c r="E271" s="11">
        <v>0</v>
      </c>
      <c r="F271" s="11">
        <v>0</v>
      </c>
      <c r="G271" s="11">
        <f t="shared" si="63"/>
        <v>0</v>
      </c>
      <c r="H271" s="11">
        <v>0</v>
      </c>
      <c r="I271" s="11">
        <v>0</v>
      </c>
      <c r="J271" s="11">
        <f t="shared" si="71"/>
        <v>0</v>
      </c>
    </row>
    <row r="272" spans="1:10" ht="12.75" customHeight="1" x14ac:dyDescent="0.3">
      <c r="A272" s="35"/>
      <c r="B272" s="12"/>
      <c r="C272" s="12"/>
      <c r="D272" s="10" t="s">
        <v>272</v>
      </c>
      <c r="E272" s="11">
        <v>0</v>
      </c>
      <c r="F272" s="11">
        <v>0</v>
      </c>
      <c r="G272" s="11">
        <f t="shared" si="63"/>
        <v>0</v>
      </c>
      <c r="H272" s="11">
        <v>0</v>
      </c>
      <c r="I272" s="11">
        <v>0</v>
      </c>
      <c r="J272" s="11">
        <f t="shared" si="71"/>
        <v>0</v>
      </c>
    </row>
    <row r="273" spans="1:10" ht="12.75" customHeight="1" x14ac:dyDescent="0.3">
      <c r="A273" s="35"/>
      <c r="B273" s="12"/>
      <c r="C273" s="54" t="s">
        <v>158</v>
      </c>
      <c r="D273" s="80"/>
      <c r="E273" s="13">
        <v>0</v>
      </c>
      <c r="F273" s="13">
        <v>0</v>
      </c>
      <c r="G273" s="13">
        <f t="shared" si="63"/>
        <v>0</v>
      </c>
      <c r="H273" s="13">
        <v>0</v>
      </c>
      <c r="I273" s="13">
        <v>0</v>
      </c>
      <c r="J273" s="13">
        <f t="shared" si="71"/>
        <v>0</v>
      </c>
    </row>
    <row r="274" spans="1:10" ht="25.5" customHeight="1" x14ac:dyDescent="0.3">
      <c r="A274" s="35"/>
      <c r="B274" s="12"/>
      <c r="C274" s="102" t="s">
        <v>159</v>
      </c>
      <c r="D274" s="103"/>
      <c r="E274" s="13">
        <f>SUM(E275:E277)</f>
        <v>0</v>
      </c>
      <c r="F274" s="13">
        <f>SUM(F275:F277)</f>
        <v>0</v>
      </c>
      <c r="G274" s="13">
        <f t="shared" si="63"/>
        <v>0</v>
      </c>
      <c r="H274" s="13">
        <f t="shared" ref="H274:I274" si="72">SUM(H275:H277)</f>
        <v>0</v>
      </c>
      <c r="I274" s="13">
        <f t="shared" si="72"/>
        <v>0</v>
      </c>
      <c r="J274" s="13">
        <f t="shared" si="71"/>
        <v>0</v>
      </c>
    </row>
    <row r="275" spans="1:10" x14ac:dyDescent="0.3">
      <c r="A275" s="35"/>
      <c r="B275" s="12"/>
      <c r="C275" s="12"/>
      <c r="D275" s="10" t="s">
        <v>241</v>
      </c>
      <c r="E275" s="11">
        <v>0</v>
      </c>
      <c r="F275" s="11">
        <v>0</v>
      </c>
      <c r="G275" s="11">
        <f t="shared" si="63"/>
        <v>0</v>
      </c>
      <c r="H275" s="11">
        <v>0</v>
      </c>
      <c r="I275" s="11">
        <v>0</v>
      </c>
      <c r="J275" s="11">
        <f t="shared" si="71"/>
        <v>0</v>
      </c>
    </row>
    <row r="276" spans="1:10" x14ac:dyDescent="0.3">
      <c r="A276" s="35"/>
      <c r="B276" s="12"/>
      <c r="C276" s="12"/>
      <c r="D276" s="10" t="s">
        <v>291</v>
      </c>
      <c r="E276" s="11">
        <v>0</v>
      </c>
      <c r="F276" s="11">
        <v>0</v>
      </c>
      <c r="G276" s="11">
        <f t="shared" si="63"/>
        <v>0</v>
      </c>
      <c r="H276" s="11">
        <v>0</v>
      </c>
      <c r="I276" s="11">
        <v>0</v>
      </c>
      <c r="J276" s="11">
        <f t="shared" si="71"/>
        <v>0</v>
      </c>
    </row>
    <row r="277" spans="1:10" x14ac:dyDescent="0.3">
      <c r="A277" s="35"/>
      <c r="B277" s="12"/>
      <c r="C277" s="12"/>
      <c r="D277" s="10" t="s">
        <v>290</v>
      </c>
      <c r="E277" s="11">
        <v>0</v>
      </c>
      <c r="F277" s="11">
        <v>0</v>
      </c>
      <c r="G277" s="11">
        <f t="shared" si="63"/>
        <v>0</v>
      </c>
      <c r="H277" s="11">
        <v>0</v>
      </c>
      <c r="I277" s="11">
        <v>0</v>
      </c>
      <c r="J277" s="11">
        <f t="shared" si="71"/>
        <v>0</v>
      </c>
    </row>
    <row r="278" spans="1:10" ht="12.75" customHeight="1" x14ac:dyDescent="0.3">
      <c r="A278" s="35"/>
      <c r="B278" s="12"/>
      <c r="C278" s="54" t="s">
        <v>160</v>
      </c>
      <c r="D278" s="80"/>
      <c r="E278" s="13">
        <f>SUM(E279:E283)</f>
        <v>0</v>
      </c>
      <c r="F278" s="13">
        <f>SUM(F279:F283)</f>
        <v>0</v>
      </c>
      <c r="G278" s="13">
        <f t="shared" si="63"/>
        <v>0</v>
      </c>
      <c r="H278" s="13">
        <f t="shared" ref="H278:I278" si="73">SUM(H279:H283)</f>
        <v>0</v>
      </c>
      <c r="I278" s="13">
        <f t="shared" si="73"/>
        <v>0</v>
      </c>
      <c r="J278" s="13">
        <f t="shared" si="71"/>
        <v>0</v>
      </c>
    </row>
    <row r="279" spans="1:10" ht="12.75" customHeight="1" x14ac:dyDescent="0.3">
      <c r="A279" s="35"/>
      <c r="B279" s="12"/>
      <c r="C279" s="12"/>
      <c r="D279" s="10" t="s">
        <v>242</v>
      </c>
      <c r="E279" s="11">
        <v>0</v>
      </c>
      <c r="F279" s="11">
        <v>0</v>
      </c>
      <c r="G279" s="11">
        <f t="shared" si="63"/>
        <v>0</v>
      </c>
      <c r="H279" s="11">
        <v>0</v>
      </c>
      <c r="I279" s="11">
        <v>0</v>
      </c>
      <c r="J279" s="11">
        <f t="shared" si="71"/>
        <v>0</v>
      </c>
    </row>
    <row r="280" spans="1:10" ht="12.75" customHeight="1" x14ac:dyDescent="0.3">
      <c r="A280" s="35"/>
      <c r="B280" s="12"/>
      <c r="C280" s="12"/>
      <c r="D280" s="10" t="s">
        <v>243</v>
      </c>
      <c r="E280" s="11">
        <v>0</v>
      </c>
      <c r="F280" s="11">
        <v>0</v>
      </c>
      <c r="G280" s="11">
        <f t="shared" si="63"/>
        <v>0</v>
      </c>
      <c r="H280" s="11">
        <v>0</v>
      </c>
      <c r="I280" s="11">
        <v>0</v>
      </c>
      <c r="J280" s="11">
        <f t="shared" si="71"/>
        <v>0</v>
      </c>
    </row>
    <row r="281" spans="1:10" ht="12.75" customHeight="1" x14ac:dyDescent="0.3">
      <c r="A281" s="35"/>
      <c r="B281" s="12"/>
      <c r="C281" s="12"/>
      <c r="D281" s="10" t="s">
        <v>244</v>
      </c>
      <c r="E281" s="11">
        <v>0</v>
      </c>
      <c r="F281" s="11">
        <v>0</v>
      </c>
      <c r="G281" s="11">
        <f t="shared" si="63"/>
        <v>0</v>
      </c>
      <c r="H281" s="11">
        <v>0</v>
      </c>
      <c r="I281" s="11">
        <v>0</v>
      </c>
      <c r="J281" s="11">
        <f t="shared" si="71"/>
        <v>0</v>
      </c>
    </row>
    <row r="282" spans="1:10" ht="12.75" customHeight="1" x14ac:dyDescent="0.3">
      <c r="A282" s="35"/>
      <c r="B282" s="12"/>
      <c r="C282" s="12"/>
      <c r="D282" s="10" t="s">
        <v>282</v>
      </c>
      <c r="E282" s="11">
        <v>0</v>
      </c>
      <c r="F282" s="11">
        <v>0</v>
      </c>
      <c r="G282" s="11">
        <f t="shared" si="63"/>
        <v>0</v>
      </c>
      <c r="H282" s="11">
        <v>0</v>
      </c>
      <c r="I282" s="11">
        <v>0</v>
      </c>
      <c r="J282" s="11">
        <f t="shared" si="71"/>
        <v>0</v>
      </c>
    </row>
    <row r="283" spans="1:10" ht="12.75" customHeight="1" x14ac:dyDescent="0.3">
      <c r="A283" s="35"/>
      <c r="B283" s="12"/>
      <c r="C283" s="12"/>
      <c r="D283" s="10" t="s">
        <v>283</v>
      </c>
      <c r="E283" s="11">
        <v>0</v>
      </c>
      <c r="F283" s="11">
        <v>0</v>
      </c>
      <c r="G283" s="11">
        <f t="shared" si="63"/>
        <v>0</v>
      </c>
      <c r="H283" s="11">
        <v>0</v>
      </c>
      <c r="I283" s="11">
        <v>0</v>
      </c>
      <c r="J283" s="11">
        <f t="shared" si="71"/>
        <v>0</v>
      </c>
    </row>
    <row r="284" spans="1:10" ht="12.75" customHeight="1" x14ac:dyDescent="0.3">
      <c r="A284" s="45" t="s">
        <v>27</v>
      </c>
      <c r="B284" s="46"/>
      <c r="C284" s="46"/>
      <c r="D284" s="47"/>
      <c r="E284" s="13">
        <f>SUM(E285+E290+E303+E306)</f>
        <v>0</v>
      </c>
      <c r="F284" s="13">
        <f>SUM(F285+F290+F303+F306)</f>
        <v>0</v>
      </c>
      <c r="G284" s="13">
        <f t="shared" si="63"/>
        <v>0</v>
      </c>
      <c r="H284" s="13">
        <f>SUM(H285+H290+H303+H306)</f>
        <v>0</v>
      </c>
      <c r="I284" s="13">
        <f>SUM(I285+I290+I303+I306)</f>
        <v>0</v>
      </c>
      <c r="J284" s="13">
        <f t="shared" si="71"/>
        <v>0</v>
      </c>
    </row>
    <row r="285" spans="1:10" ht="12.75" customHeight="1" x14ac:dyDescent="0.3">
      <c r="A285" s="35"/>
      <c r="B285" s="46" t="s">
        <v>28</v>
      </c>
      <c r="C285" s="46"/>
      <c r="D285" s="47"/>
      <c r="E285" s="13">
        <f>SUM(E286:E289)</f>
        <v>0</v>
      </c>
      <c r="F285" s="13">
        <f>SUM(F286:F289)</f>
        <v>0</v>
      </c>
      <c r="G285" s="13">
        <f t="shared" si="63"/>
        <v>0</v>
      </c>
      <c r="H285" s="13">
        <f t="shared" ref="H285:I285" si="74">SUM(H286:H289)</f>
        <v>0</v>
      </c>
      <c r="I285" s="13">
        <f t="shared" si="74"/>
        <v>0</v>
      </c>
      <c r="J285" s="13">
        <f t="shared" si="71"/>
        <v>0</v>
      </c>
    </row>
    <row r="286" spans="1:10" ht="12.75" customHeight="1" x14ac:dyDescent="0.3">
      <c r="A286" s="35"/>
      <c r="B286" s="12"/>
      <c r="C286" s="54" t="s">
        <v>161</v>
      </c>
      <c r="D286" s="80"/>
      <c r="E286" s="13">
        <v>0</v>
      </c>
      <c r="F286" s="13">
        <v>0</v>
      </c>
      <c r="G286" s="13">
        <f t="shared" si="63"/>
        <v>0</v>
      </c>
      <c r="H286" s="13">
        <v>0</v>
      </c>
      <c r="I286" s="13">
        <v>0</v>
      </c>
      <c r="J286" s="13">
        <f t="shared" si="71"/>
        <v>0</v>
      </c>
    </row>
    <row r="287" spans="1:10" ht="12.75" customHeight="1" x14ac:dyDescent="0.3">
      <c r="A287" s="35"/>
      <c r="B287" s="12"/>
      <c r="C287" s="54" t="s">
        <v>162</v>
      </c>
      <c r="D287" s="80"/>
      <c r="E287" s="13">
        <v>0</v>
      </c>
      <c r="F287" s="13">
        <v>0</v>
      </c>
      <c r="G287" s="13">
        <f t="shared" si="63"/>
        <v>0</v>
      </c>
      <c r="H287" s="13">
        <v>0</v>
      </c>
      <c r="I287" s="13">
        <v>0</v>
      </c>
      <c r="J287" s="13">
        <f t="shared" si="71"/>
        <v>0</v>
      </c>
    </row>
    <row r="288" spans="1:10" ht="12.75" customHeight="1" x14ac:dyDescent="0.3">
      <c r="A288" s="35"/>
      <c r="B288" s="12"/>
      <c r="C288" s="54" t="s">
        <v>163</v>
      </c>
      <c r="D288" s="80"/>
      <c r="E288" s="13">
        <v>0</v>
      </c>
      <c r="F288" s="13">
        <v>0</v>
      </c>
      <c r="G288" s="13">
        <f t="shared" si="63"/>
        <v>0</v>
      </c>
      <c r="H288" s="13">
        <v>0</v>
      </c>
      <c r="I288" s="13">
        <v>0</v>
      </c>
      <c r="J288" s="13">
        <f t="shared" si="71"/>
        <v>0</v>
      </c>
    </row>
    <row r="289" spans="1:10" ht="12.75" customHeight="1" x14ac:dyDescent="0.3">
      <c r="A289" s="35"/>
      <c r="B289" s="12"/>
      <c r="C289" s="54" t="s">
        <v>164</v>
      </c>
      <c r="D289" s="80"/>
      <c r="E289" s="13">
        <v>0</v>
      </c>
      <c r="F289" s="13">
        <v>0</v>
      </c>
      <c r="G289" s="13">
        <f t="shared" ref="G289:G371" si="75">E289+F289</f>
        <v>0</v>
      </c>
      <c r="H289" s="13">
        <v>0</v>
      </c>
      <c r="I289" s="13">
        <v>0</v>
      </c>
      <c r="J289" s="13">
        <f t="shared" si="71"/>
        <v>0</v>
      </c>
    </row>
    <row r="290" spans="1:10" ht="12.75" customHeight="1" x14ac:dyDescent="0.3">
      <c r="A290" s="35"/>
      <c r="B290" s="46" t="s">
        <v>29</v>
      </c>
      <c r="C290" s="46"/>
      <c r="D290" s="47"/>
      <c r="E290" s="13">
        <f>+E291+E297+E298+E300+E301+E302</f>
        <v>0</v>
      </c>
      <c r="F290" s="13">
        <f>+F291+F297+F298+F300+F301+F302</f>
        <v>0</v>
      </c>
      <c r="G290" s="13">
        <f t="shared" si="75"/>
        <v>0</v>
      </c>
      <c r="H290" s="13">
        <f>+H291+H297+H298+H300+H301+H302</f>
        <v>0</v>
      </c>
      <c r="I290" s="13">
        <f>+I291+I297+I298+I300+I301+I302</f>
        <v>0</v>
      </c>
      <c r="J290" s="13">
        <f t="shared" si="71"/>
        <v>0</v>
      </c>
    </row>
    <row r="291" spans="1:10" ht="12.75" customHeight="1" x14ac:dyDescent="0.3">
      <c r="A291" s="35"/>
      <c r="B291" s="12"/>
      <c r="C291" s="54" t="s">
        <v>165</v>
      </c>
      <c r="D291" s="80"/>
      <c r="E291" s="13">
        <f>SUM(E292:E296)</f>
        <v>0</v>
      </c>
      <c r="F291" s="13">
        <f>SUM(F292:F296)</f>
        <v>0</v>
      </c>
      <c r="G291" s="13">
        <f t="shared" si="75"/>
        <v>0</v>
      </c>
      <c r="H291" s="13">
        <f>SUM(H292:H296)</f>
        <v>0</v>
      </c>
      <c r="I291" s="13">
        <f>SUM(I292:I296)</f>
        <v>0</v>
      </c>
      <c r="J291" s="13">
        <f t="shared" si="71"/>
        <v>0</v>
      </c>
    </row>
    <row r="292" spans="1:10" ht="12.75" customHeight="1" x14ac:dyDescent="0.3">
      <c r="A292" s="35"/>
      <c r="B292" s="12"/>
      <c r="C292" s="12"/>
      <c r="D292" s="10" t="s">
        <v>386</v>
      </c>
      <c r="E292" s="11">
        <v>0</v>
      </c>
      <c r="F292" s="11">
        <v>0</v>
      </c>
      <c r="G292" s="11">
        <f t="shared" si="75"/>
        <v>0</v>
      </c>
      <c r="H292" s="11">
        <v>0</v>
      </c>
      <c r="I292" s="11">
        <v>0</v>
      </c>
      <c r="J292" s="11">
        <f t="shared" si="71"/>
        <v>0</v>
      </c>
    </row>
    <row r="293" spans="1:10" ht="12.75" customHeight="1" x14ac:dyDescent="0.3">
      <c r="A293" s="35"/>
      <c r="B293" s="12"/>
      <c r="C293" s="12"/>
      <c r="D293" s="10" t="s">
        <v>245</v>
      </c>
      <c r="E293" s="11">
        <v>0</v>
      </c>
      <c r="F293" s="11">
        <v>0</v>
      </c>
      <c r="G293" s="11">
        <f t="shared" si="75"/>
        <v>0</v>
      </c>
      <c r="H293" s="11">
        <v>0</v>
      </c>
      <c r="I293" s="11">
        <v>0</v>
      </c>
      <c r="J293" s="11">
        <f t="shared" si="71"/>
        <v>0</v>
      </c>
    </row>
    <row r="294" spans="1:10" x14ac:dyDescent="0.3">
      <c r="A294" s="35"/>
      <c r="B294" s="12"/>
      <c r="C294" s="12"/>
      <c r="D294" s="10" t="s">
        <v>273</v>
      </c>
      <c r="E294" s="11">
        <v>0</v>
      </c>
      <c r="F294" s="11">
        <v>0</v>
      </c>
      <c r="G294" s="11">
        <f t="shared" si="75"/>
        <v>0</v>
      </c>
      <c r="H294" s="11">
        <v>0</v>
      </c>
      <c r="I294" s="11">
        <v>0</v>
      </c>
      <c r="J294" s="11">
        <f t="shared" si="71"/>
        <v>0</v>
      </c>
    </row>
    <row r="295" spans="1:10" ht="12.75" customHeight="1" x14ac:dyDescent="0.3">
      <c r="A295" s="35"/>
      <c r="B295" s="12"/>
      <c r="C295" s="12"/>
      <c r="D295" s="10" t="s">
        <v>324</v>
      </c>
      <c r="E295" s="11">
        <v>0</v>
      </c>
      <c r="F295" s="11">
        <v>0</v>
      </c>
      <c r="G295" s="11">
        <f>E295+F295</f>
        <v>0</v>
      </c>
      <c r="H295" s="11">
        <v>0</v>
      </c>
      <c r="I295" s="11">
        <v>0</v>
      </c>
      <c r="J295" s="11">
        <f>G295-H295</f>
        <v>0</v>
      </c>
    </row>
    <row r="296" spans="1:10" ht="12.75" customHeight="1" x14ac:dyDescent="0.3">
      <c r="A296" s="35"/>
      <c r="B296" s="12"/>
      <c r="C296" s="12"/>
      <c r="D296" s="10" t="s">
        <v>272</v>
      </c>
      <c r="E296" s="11">
        <v>0</v>
      </c>
      <c r="F296" s="11">
        <v>0</v>
      </c>
      <c r="G296" s="11">
        <f t="shared" si="75"/>
        <v>0</v>
      </c>
      <c r="H296" s="11">
        <v>0</v>
      </c>
      <c r="I296" s="11">
        <v>0</v>
      </c>
      <c r="J296" s="11">
        <f t="shared" si="71"/>
        <v>0</v>
      </c>
    </row>
    <row r="297" spans="1:10" ht="12.75" customHeight="1" x14ac:dyDescent="0.3">
      <c r="A297" s="35"/>
      <c r="B297" s="12"/>
      <c r="C297" s="54" t="s">
        <v>166</v>
      </c>
      <c r="D297" s="80"/>
      <c r="E297" s="13">
        <v>0</v>
      </c>
      <c r="F297" s="13">
        <v>0</v>
      </c>
      <c r="G297" s="13">
        <f t="shared" si="75"/>
        <v>0</v>
      </c>
      <c r="H297" s="13">
        <v>0</v>
      </c>
      <c r="I297" s="13">
        <v>0</v>
      </c>
      <c r="J297" s="13">
        <f t="shared" si="71"/>
        <v>0</v>
      </c>
    </row>
    <row r="298" spans="1:10" ht="12.75" customHeight="1" x14ac:dyDescent="0.3">
      <c r="A298" s="35"/>
      <c r="B298" s="12"/>
      <c r="C298" s="54" t="s">
        <v>167</v>
      </c>
      <c r="D298" s="80"/>
      <c r="E298" s="13">
        <f>+E299</f>
        <v>0</v>
      </c>
      <c r="F298" s="13">
        <f>+F299</f>
        <v>0</v>
      </c>
      <c r="G298" s="13">
        <f t="shared" si="75"/>
        <v>0</v>
      </c>
      <c r="H298" s="13">
        <f t="shared" ref="H298:I298" si="76">+H299</f>
        <v>0</v>
      </c>
      <c r="I298" s="13">
        <f t="shared" si="76"/>
        <v>0</v>
      </c>
      <c r="J298" s="13">
        <f t="shared" si="71"/>
        <v>0</v>
      </c>
    </row>
    <row r="299" spans="1:10" ht="12.75" customHeight="1" x14ac:dyDescent="0.3">
      <c r="A299" s="35"/>
      <c r="B299" s="12"/>
      <c r="C299" s="12"/>
      <c r="D299" s="10" t="s">
        <v>167</v>
      </c>
      <c r="E299" s="11">
        <v>0</v>
      </c>
      <c r="F299" s="11">
        <v>0</v>
      </c>
      <c r="G299" s="11">
        <f t="shared" si="75"/>
        <v>0</v>
      </c>
      <c r="H299" s="11">
        <v>0</v>
      </c>
      <c r="I299" s="11">
        <v>0</v>
      </c>
      <c r="J299" s="11">
        <f t="shared" si="71"/>
        <v>0</v>
      </c>
    </row>
    <row r="300" spans="1:10" ht="12.75" customHeight="1" x14ac:dyDescent="0.3">
      <c r="A300" s="35"/>
      <c r="B300" s="12"/>
      <c r="C300" s="54" t="s">
        <v>168</v>
      </c>
      <c r="D300" s="80"/>
      <c r="E300" s="13">
        <v>0</v>
      </c>
      <c r="F300" s="13">
        <v>0</v>
      </c>
      <c r="G300" s="13">
        <f t="shared" si="75"/>
        <v>0</v>
      </c>
      <c r="H300" s="13">
        <v>0</v>
      </c>
      <c r="I300" s="13">
        <v>0</v>
      </c>
      <c r="J300" s="13">
        <f t="shared" si="71"/>
        <v>0</v>
      </c>
    </row>
    <row r="301" spans="1:10" ht="12.75" customHeight="1" x14ac:dyDescent="0.3">
      <c r="A301" s="35"/>
      <c r="B301" s="12"/>
      <c r="C301" s="54" t="s">
        <v>169</v>
      </c>
      <c r="D301" s="80"/>
      <c r="E301" s="13">
        <v>0</v>
      </c>
      <c r="F301" s="13">
        <v>0</v>
      </c>
      <c r="G301" s="13">
        <f t="shared" si="75"/>
        <v>0</v>
      </c>
      <c r="H301" s="13">
        <v>0</v>
      </c>
      <c r="I301" s="13">
        <v>0</v>
      </c>
      <c r="J301" s="13">
        <f t="shared" si="71"/>
        <v>0</v>
      </c>
    </row>
    <row r="302" spans="1:10" ht="12.75" customHeight="1" x14ac:dyDescent="0.3">
      <c r="A302" s="35"/>
      <c r="B302" s="12"/>
      <c r="C302" s="54" t="s">
        <v>170</v>
      </c>
      <c r="D302" s="80"/>
      <c r="E302" s="13">
        <v>0</v>
      </c>
      <c r="F302" s="13">
        <v>0</v>
      </c>
      <c r="G302" s="13">
        <f t="shared" si="75"/>
        <v>0</v>
      </c>
      <c r="H302" s="13">
        <v>0</v>
      </c>
      <c r="I302" s="13">
        <v>0</v>
      </c>
      <c r="J302" s="13">
        <f t="shared" si="71"/>
        <v>0</v>
      </c>
    </row>
    <row r="303" spans="1:10" ht="12.75" customHeight="1" x14ac:dyDescent="0.3">
      <c r="A303" s="35"/>
      <c r="B303" s="46" t="s">
        <v>30</v>
      </c>
      <c r="C303" s="46"/>
      <c r="D303" s="47"/>
      <c r="E303" s="13">
        <f>SUM(E304:E305)</f>
        <v>0</v>
      </c>
      <c r="F303" s="13">
        <f>SUM(F304:F305)</f>
        <v>0</v>
      </c>
      <c r="G303" s="13">
        <f t="shared" si="75"/>
        <v>0</v>
      </c>
      <c r="H303" s="13">
        <f t="shared" ref="H303:I303" si="77">SUM(H304:H305)</f>
        <v>0</v>
      </c>
      <c r="I303" s="13">
        <f t="shared" si="77"/>
        <v>0</v>
      </c>
      <c r="J303" s="13">
        <f t="shared" si="71"/>
        <v>0</v>
      </c>
    </row>
    <row r="304" spans="1:10" ht="12.75" customHeight="1" x14ac:dyDescent="0.3">
      <c r="A304" s="35"/>
      <c r="B304" s="12"/>
      <c r="C304" s="54" t="s">
        <v>171</v>
      </c>
      <c r="D304" s="80"/>
      <c r="E304" s="13">
        <v>0</v>
      </c>
      <c r="F304" s="13">
        <v>0</v>
      </c>
      <c r="G304" s="13">
        <f t="shared" si="75"/>
        <v>0</v>
      </c>
      <c r="H304" s="13">
        <v>0</v>
      </c>
      <c r="I304" s="13">
        <v>0</v>
      </c>
      <c r="J304" s="13">
        <f t="shared" si="71"/>
        <v>0</v>
      </c>
    </row>
    <row r="305" spans="1:10" ht="12.75" customHeight="1" x14ac:dyDescent="0.3">
      <c r="A305" s="35"/>
      <c r="B305" s="12"/>
      <c r="C305" s="54" t="s">
        <v>172</v>
      </c>
      <c r="D305" s="80"/>
      <c r="E305" s="13">
        <v>0</v>
      </c>
      <c r="F305" s="13">
        <v>0</v>
      </c>
      <c r="G305" s="13">
        <f t="shared" si="75"/>
        <v>0</v>
      </c>
      <c r="H305" s="13">
        <v>0</v>
      </c>
      <c r="I305" s="13">
        <v>0</v>
      </c>
      <c r="J305" s="13">
        <f t="shared" si="71"/>
        <v>0</v>
      </c>
    </row>
    <row r="306" spans="1:10" ht="12.75" customHeight="1" x14ac:dyDescent="0.3">
      <c r="A306" s="35"/>
      <c r="B306" s="46" t="s">
        <v>31</v>
      </c>
      <c r="C306" s="46"/>
      <c r="D306" s="47"/>
      <c r="E306" s="13">
        <f>SUM(E307)</f>
        <v>0</v>
      </c>
      <c r="F306" s="13">
        <f>SUM(F307)</f>
        <v>0</v>
      </c>
      <c r="G306" s="13">
        <f t="shared" si="75"/>
        <v>0</v>
      </c>
      <c r="H306" s="13">
        <f t="shared" ref="H306:I306" si="78">SUM(H307)</f>
        <v>0</v>
      </c>
      <c r="I306" s="13">
        <f t="shared" si="78"/>
        <v>0</v>
      </c>
      <c r="J306" s="13">
        <f t="shared" si="71"/>
        <v>0</v>
      </c>
    </row>
    <row r="307" spans="1:10" ht="12.75" customHeight="1" x14ac:dyDescent="0.3">
      <c r="A307" s="35"/>
      <c r="B307" s="19"/>
      <c r="C307" s="56" t="s">
        <v>173</v>
      </c>
      <c r="D307" s="80"/>
      <c r="E307" s="13">
        <v>0</v>
      </c>
      <c r="F307" s="13">
        <v>0</v>
      </c>
      <c r="G307" s="13">
        <f t="shared" si="75"/>
        <v>0</v>
      </c>
      <c r="H307" s="13">
        <v>0</v>
      </c>
      <c r="I307" s="13">
        <v>0</v>
      </c>
      <c r="J307" s="13">
        <f t="shared" si="71"/>
        <v>0</v>
      </c>
    </row>
    <row r="308" spans="1:10" ht="12.75" customHeight="1" x14ac:dyDescent="0.3">
      <c r="A308" s="45" t="s">
        <v>32</v>
      </c>
      <c r="B308" s="46"/>
      <c r="C308" s="46"/>
      <c r="D308" s="47"/>
      <c r="E308" s="13">
        <f>SUM(E309+E320+E329+E335+E338+E353+E359+E326)</f>
        <v>0</v>
      </c>
      <c r="F308" s="13">
        <f>SUM(F309+F320+F329+F335+F338+F353+F359+F326)</f>
        <v>0</v>
      </c>
      <c r="G308" s="13">
        <f t="shared" si="75"/>
        <v>0</v>
      </c>
      <c r="H308" s="13">
        <f>SUM(H309+H320+H329+H335+H338+H353+H359+H326)</f>
        <v>0</v>
      </c>
      <c r="I308" s="13">
        <f>SUM(I309+I320+I329+I335+I338+I353+I359+I326)</f>
        <v>0</v>
      </c>
      <c r="J308" s="13">
        <f>G308-H308</f>
        <v>0</v>
      </c>
    </row>
    <row r="309" spans="1:10" ht="12.75" customHeight="1" x14ac:dyDescent="0.3">
      <c r="A309" s="35"/>
      <c r="B309" s="46" t="s">
        <v>33</v>
      </c>
      <c r="C309" s="46"/>
      <c r="D309" s="47"/>
      <c r="E309" s="13">
        <f>+E310+E312+E314+E317</f>
        <v>0</v>
      </c>
      <c r="F309" s="13">
        <f>+F310+F312+F314+F317</f>
        <v>0</v>
      </c>
      <c r="G309" s="13">
        <f t="shared" si="75"/>
        <v>0</v>
      </c>
      <c r="H309" s="13">
        <f>+H310+H312+H314+H317</f>
        <v>0</v>
      </c>
      <c r="I309" s="13">
        <f>+I310+I312+I314+I317</f>
        <v>0</v>
      </c>
      <c r="J309" s="13">
        <f>G309-H309</f>
        <v>0</v>
      </c>
    </row>
    <row r="310" spans="1:10" ht="12.75" customHeight="1" x14ac:dyDescent="0.3">
      <c r="A310" s="35"/>
      <c r="B310" s="12"/>
      <c r="C310" s="54" t="s">
        <v>174</v>
      </c>
      <c r="D310" s="80"/>
      <c r="E310" s="13">
        <f>SUM(E311:E311)</f>
        <v>0</v>
      </c>
      <c r="F310" s="13">
        <f>SUM(F311:F311)</f>
        <v>0</v>
      </c>
      <c r="G310" s="13">
        <f>E310+F310</f>
        <v>0</v>
      </c>
      <c r="H310" s="13">
        <f>SUM(H311:H311)</f>
        <v>0</v>
      </c>
      <c r="I310" s="13">
        <f>SUM(I311:I311)</f>
        <v>0</v>
      </c>
      <c r="J310" s="13">
        <f>G310-H310</f>
        <v>0</v>
      </c>
    </row>
    <row r="311" spans="1:10" ht="15" customHeight="1" x14ac:dyDescent="0.3">
      <c r="A311" s="35"/>
      <c r="B311" s="12"/>
      <c r="C311" s="12"/>
      <c r="D311" s="10" t="s">
        <v>325</v>
      </c>
      <c r="E311" s="11">
        <v>0</v>
      </c>
      <c r="F311" s="11">
        <v>0</v>
      </c>
      <c r="G311" s="11">
        <f t="shared" ref="G311" si="79">E311+F311</f>
        <v>0</v>
      </c>
      <c r="H311" s="11">
        <v>0</v>
      </c>
      <c r="I311" s="11">
        <v>0</v>
      </c>
      <c r="J311" s="11">
        <f t="shared" ref="J311" si="80">G311-H311</f>
        <v>0</v>
      </c>
    </row>
    <row r="312" spans="1:10" ht="12.75" customHeight="1" x14ac:dyDescent="0.3">
      <c r="A312" s="35"/>
      <c r="B312" s="12"/>
      <c r="C312" s="54" t="s">
        <v>222</v>
      </c>
      <c r="D312" s="80"/>
      <c r="E312" s="13">
        <f>+E313</f>
        <v>0</v>
      </c>
      <c r="F312" s="13">
        <f>+F313</f>
        <v>0</v>
      </c>
      <c r="G312" s="13">
        <f t="shared" si="75"/>
        <v>0</v>
      </c>
      <c r="H312" s="13">
        <f t="shared" ref="H312:I312" si="81">+H313</f>
        <v>0</v>
      </c>
      <c r="I312" s="13">
        <f t="shared" si="81"/>
        <v>0</v>
      </c>
      <c r="J312" s="13">
        <f t="shared" si="71"/>
        <v>0</v>
      </c>
    </row>
    <row r="313" spans="1:10" ht="12.75" customHeight="1" x14ac:dyDescent="0.3">
      <c r="A313" s="35"/>
      <c r="B313" s="12"/>
      <c r="C313" s="12"/>
      <c r="D313" s="10" t="s">
        <v>252</v>
      </c>
      <c r="E313" s="11">
        <v>0</v>
      </c>
      <c r="F313" s="11">
        <v>0</v>
      </c>
      <c r="G313" s="11">
        <f t="shared" si="75"/>
        <v>0</v>
      </c>
      <c r="H313" s="11">
        <v>0</v>
      </c>
      <c r="I313" s="11">
        <v>0</v>
      </c>
      <c r="J313" s="11">
        <f t="shared" si="71"/>
        <v>0</v>
      </c>
    </row>
    <row r="314" spans="1:10" s="17" customFormat="1" ht="12.75" customHeight="1" x14ac:dyDescent="0.3">
      <c r="A314" s="36"/>
      <c r="B314" s="79"/>
      <c r="C314" s="54" t="s">
        <v>175</v>
      </c>
      <c r="D314" s="80"/>
      <c r="E314" s="13">
        <f>SUM(E315:E316)</f>
        <v>0</v>
      </c>
      <c r="F314" s="13">
        <f>SUM(F315:F316)</f>
        <v>0</v>
      </c>
      <c r="G314" s="13">
        <f>E314+F314</f>
        <v>0</v>
      </c>
      <c r="H314" s="13">
        <f>SUM(H315:H316)</f>
        <v>0</v>
      </c>
      <c r="I314" s="13">
        <f>SUM(I315:I316)</f>
        <v>0</v>
      </c>
      <c r="J314" s="13">
        <f>G314-H314</f>
        <v>0</v>
      </c>
    </row>
    <row r="315" spans="1:10" x14ac:dyDescent="0.3">
      <c r="A315" s="35"/>
      <c r="B315" s="12"/>
      <c r="C315" s="12"/>
      <c r="D315" s="10" t="s">
        <v>387</v>
      </c>
      <c r="E315" s="11">
        <v>0</v>
      </c>
      <c r="F315" s="11">
        <v>0</v>
      </c>
      <c r="G315" s="11">
        <f t="shared" ref="G315" si="82">E315+F315</f>
        <v>0</v>
      </c>
      <c r="H315" s="11">
        <v>0</v>
      </c>
      <c r="I315" s="11">
        <v>0</v>
      </c>
      <c r="J315" s="11">
        <f t="shared" si="71"/>
        <v>0</v>
      </c>
    </row>
    <row r="316" spans="1:10" x14ac:dyDescent="0.3">
      <c r="A316" s="35"/>
      <c r="B316" s="12"/>
      <c r="C316" s="12"/>
      <c r="D316" s="10" t="s">
        <v>252</v>
      </c>
      <c r="E316" s="11">
        <v>0</v>
      </c>
      <c r="F316" s="11">
        <v>0</v>
      </c>
      <c r="G316" s="11">
        <f t="shared" si="75"/>
        <v>0</v>
      </c>
      <c r="H316" s="11">
        <v>0</v>
      </c>
      <c r="I316" s="11">
        <v>0</v>
      </c>
      <c r="J316" s="11">
        <f t="shared" si="71"/>
        <v>0</v>
      </c>
    </row>
    <row r="317" spans="1:10" ht="12.75" customHeight="1" x14ac:dyDescent="0.3">
      <c r="A317" s="35"/>
      <c r="B317" s="12"/>
      <c r="C317" s="54" t="s">
        <v>284</v>
      </c>
      <c r="D317" s="80"/>
      <c r="E317" s="13">
        <f>SUM(E318:E319)</f>
        <v>0</v>
      </c>
      <c r="F317" s="13">
        <f>SUM(F318:F319)</f>
        <v>0</v>
      </c>
      <c r="G317" s="13">
        <f>E317+F317</f>
        <v>0</v>
      </c>
      <c r="H317" s="13">
        <f>SUM(H318:H319)</f>
        <v>0</v>
      </c>
      <c r="I317" s="13">
        <f>SUM(I318:I319)</f>
        <v>0</v>
      </c>
      <c r="J317" s="13">
        <f t="shared" si="71"/>
        <v>0</v>
      </c>
    </row>
    <row r="318" spans="1:10" x14ac:dyDescent="0.3">
      <c r="A318" s="35"/>
      <c r="B318" s="12"/>
      <c r="C318" s="12"/>
      <c r="D318" s="10" t="s">
        <v>252</v>
      </c>
      <c r="E318" s="15">
        <v>0</v>
      </c>
      <c r="F318" s="15">
        <v>0</v>
      </c>
      <c r="G318" s="15">
        <f t="shared" si="75"/>
        <v>0</v>
      </c>
      <c r="H318" s="15">
        <v>0</v>
      </c>
      <c r="I318" s="15">
        <v>0</v>
      </c>
      <c r="J318" s="15">
        <f t="shared" si="71"/>
        <v>0</v>
      </c>
    </row>
    <row r="319" spans="1:10" x14ac:dyDescent="0.3">
      <c r="A319" s="35"/>
      <c r="B319" s="12"/>
      <c r="C319" s="12"/>
      <c r="D319" s="10" t="s">
        <v>329</v>
      </c>
      <c r="E319" s="15">
        <v>0</v>
      </c>
      <c r="F319" s="15">
        <v>0</v>
      </c>
      <c r="G319" s="15">
        <f t="shared" si="75"/>
        <v>0</v>
      </c>
      <c r="H319" s="15">
        <v>0</v>
      </c>
      <c r="I319" s="15">
        <v>0</v>
      </c>
      <c r="J319" s="15">
        <f t="shared" si="71"/>
        <v>0</v>
      </c>
    </row>
    <row r="320" spans="1:10" ht="12.75" customHeight="1" x14ac:dyDescent="0.3">
      <c r="A320" s="37"/>
      <c r="B320" s="46" t="s">
        <v>34</v>
      </c>
      <c r="C320" s="46"/>
      <c r="D320" s="47"/>
      <c r="E320" s="13">
        <f>E321+E323+E325</f>
        <v>0</v>
      </c>
      <c r="F320" s="13">
        <f>F321+F323+F325</f>
        <v>0</v>
      </c>
      <c r="G320" s="13">
        <f t="shared" si="75"/>
        <v>0</v>
      </c>
      <c r="H320" s="13">
        <f>H321+H323+H325</f>
        <v>0</v>
      </c>
      <c r="I320" s="13">
        <f>I321+I323+I325</f>
        <v>0</v>
      </c>
      <c r="J320" s="13">
        <f t="shared" si="71"/>
        <v>0</v>
      </c>
    </row>
    <row r="321" spans="1:10" ht="12.75" customHeight="1" x14ac:dyDescent="0.3">
      <c r="A321" s="35"/>
      <c r="B321" s="12"/>
      <c r="C321" s="54" t="s">
        <v>176</v>
      </c>
      <c r="D321" s="80"/>
      <c r="E321" s="13">
        <f>+E322</f>
        <v>0</v>
      </c>
      <c r="F321" s="13">
        <f>+F322</f>
        <v>0</v>
      </c>
      <c r="G321" s="13">
        <f t="shared" si="75"/>
        <v>0</v>
      </c>
      <c r="H321" s="13">
        <f t="shared" ref="H321:I321" si="83">+H322</f>
        <v>0</v>
      </c>
      <c r="I321" s="13">
        <f t="shared" si="83"/>
        <v>0</v>
      </c>
      <c r="J321" s="13">
        <f t="shared" si="71"/>
        <v>0</v>
      </c>
    </row>
    <row r="322" spans="1:10" x14ac:dyDescent="0.3">
      <c r="A322" s="35"/>
      <c r="B322" s="12"/>
      <c r="C322" s="12"/>
      <c r="D322" s="10" t="s">
        <v>326</v>
      </c>
      <c r="E322" s="11">
        <v>0</v>
      </c>
      <c r="F322" s="11">
        <v>0</v>
      </c>
      <c r="G322" s="11">
        <f t="shared" si="75"/>
        <v>0</v>
      </c>
      <c r="H322" s="11">
        <v>0</v>
      </c>
      <c r="I322" s="11">
        <v>0</v>
      </c>
      <c r="J322" s="11">
        <f t="shared" si="71"/>
        <v>0</v>
      </c>
    </row>
    <row r="323" spans="1:10" ht="13.5" customHeight="1" x14ac:dyDescent="0.3">
      <c r="A323" s="35"/>
      <c r="B323" s="12"/>
      <c r="C323" s="54" t="s">
        <v>177</v>
      </c>
      <c r="D323" s="80"/>
      <c r="E323" s="13">
        <f>SUM(E324)</f>
        <v>0</v>
      </c>
      <c r="F323" s="13">
        <f t="shared" ref="F323:I323" si="84">SUM(F324)</f>
        <v>0</v>
      </c>
      <c r="G323" s="13">
        <f t="shared" si="84"/>
        <v>0</v>
      </c>
      <c r="H323" s="13">
        <f t="shared" si="84"/>
        <v>0</v>
      </c>
      <c r="I323" s="13">
        <f t="shared" si="84"/>
        <v>0</v>
      </c>
      <c r="J323" s="13">
        <f t="shared" si="71"/>
        <v>0</v>
      </c>
    </row>
    <row r="324" spans="1:10" x14ac:dyDescent="0.3">
      <c r="A324" s="35"/>
      <c r="B324" s="12"/>
      <c r="C324" s="12"/>
      <c r="D324" s="10" t="s">
        <v>252</v>
      </c>
      <c r="E324" s="11">
        <v>0</v>
      </c>
      <c r="F324" s="11">
        <v>0</v>
      </c>
      <c r="G324" s="11">
        <f t="shared" si="75"/>
        <v>0</v>
      </c>
      <c r="H324" s="11">
        <v>0</v>
      </c>
      <c r="I324" s="11">
        <v>0</v>
      </c>
      <c r="J324" s="11">
        <f t="shared" si="71"/>
        <v>0</v>
      </c>
    </row>
    <row r="325" spans="1:10" ht="14.25" customHeight="1" x14ac:dyDescent="0.3">
      <c r="A325" s="35"/>
      <c r="B325" s="12"/>
      <c r="C325" s="54" t="s">
        <v>178</v>
      </c>
      <c r="D325" s="80"/>
      <c r="E325" s="13">
        <v>0</v>
      </c>
      <c r="F325" s="13">
        <v>0</v>
      </c>
      <c r="G325" s="13">
        <f t="shared" si="75"/>
        <v>0</v>
      </c>
      <c r="H325" s="13">
        <v>0</v>
      </c>
      <c r="I325" s="13">
        <v>0</v>
      </c>
      <c r="J325" s="13">
        <f t="shared" si="71"/>
        <v>0</v>
      </c>
    </row>
    <row r="326" spans="1:10" ht="14.25" customHeight="1" x14ac:dyDescent="0.3">
      <c r="A326" s="35"/>
      <c r="B326" s="46" t="s">
        <v>286</v>
      </c>
      <c r="C326" s="46"/>
      <c r="D326" s="47"/>
      <c r="E326" s="13">
        <f>E327</f>
        <v>0</v>
      </c>
      <c r="F326" s="13">
        <f>F327</f>
        <v>0</v>
      </c>
      <c r="G326" s="13">
        <f t="shared" si="75"/>
        <v>0</v>
      </c>
      <c r="H326" s="13">
        <f t="shared" ref="H326:I326" si="85">H327</f>
        <v>0</v>
      </c>
      <c r="I326" s="13">
        <f t="shared" si="85"/>
        <v>0</v>
      </c>
      <c r="J326" s="13">
        <f t="shared" si="71"/>
        <v>0</v>
      </c>
    </row>
    <row r="327" spans="1:10" ht="13.5" customHeight="1" x14ac:dyDescent="0.3">
      <c r="A327" s="35"/>
      <c r="B327" s="12"/>
      <c r="C327" s="54" t="s">
        <v>287</v>
      </c>
      <c r="D327" s="80"/>
      <c r="E327" s="13">
        <f>+E328</f>
        <v>0</v>
      </c>
      <c r="F327" s="13">
        <f>+F328</f>
        <v>0</v>
      </c>
      <c r="G327" s="13">
        <f t="shared" si="75"/>
        <v>0</v>
      </c>
      <c r="H327" s="13">
        <f t="shared" ref="H327:I327" si="86">+H328</f>
        <v>0</v>
      </c>
      <c r="I327" s="13">
        <f t="shared" si="86"/>
        <v>0</v>
      </c>
      <c r="J327" s="13">
        <f t="shared" si="71"/>
        <v>0</v>
      </c>
    </row>
    <row r="328" spans="1:10" x14ac:dyDescent="0.3">
      <c r="A328" s="35"/>
      <c r="B328" s="12"/>
      <c r="C328" s="40"/>
      <c r="D328" s="24" t="s">
        <v>252</v>
      </c>
      <c r="E328" s="11">
        <v>0</v>
      </c>
      <c r="F328" s="11">
        <v>0</v>
      </c>
      <c r="G328" s="11">
        <f t="shared" si="75"/>
        <v>0</v>
      </c>
      <c r="H328" s="11">
        <v>0</v>
      </c>
      <c r="I328" s="11">
        <v>0</v>
      </c>
      <c r="J328" s="11">
        <f t="shared" si="71"/>
        <v>0</v>
      </c>
    </row>
    <row r="329" spans="1:10" ht="12.75" customHeight="1" x14ac:dyDescent="0.3">
      <c r="A329" s="35"/>
      <c r="B329" s="46" t="s">
        <v>35</v>
      </c>
      <c r="C329" s="46"/>
      <c r="D329" s="47"/>
      <c r="E329" s="13">
        <f>+E330+E332+E334</f>
        <v>0</v>
      </c>
      <c r="F329" s="13">
        <f>+F330+F332+F334</f>
        <v>0</v>
      </c>
      <c r="G329" s="13">
        <f t="shared" si="75"/>
        <v>0</v>
      </c>
      <c r="H329" s="13">
        <f>+H330+H332+H334</f>
        <v>0</v>
      </c>
      <c r="I329" s="13">
        <f>+I330+I332+I334</f>
        <v>0</v>
      </c>
      <c r="J329" s="13">
        <f t="shared" si="71"/>
        <v>0</v>
      </c>
    </row>
    <row r="330" spans="1:10" ht="12.75" customHeight="1" x14ac:dyDescent="0.3">
      <c r="A330" s="35"/>
      <c r="B330" s="12"/>
      <c r="C330" s="54" t="s">
        <v>179</v>
      </c>
      <c r="D330" s="80"/>
      <c r="E330" s="13">
        <f>SUM(E331:E331)</f>
        <v>0</v>
      </c>
      <c r="F330" s="13">
        <f>SUM(F331:F331)</f>
        <v>0</v>
      </c>
      <c r="G330" s="13">
        <f>E330+F330</f>
        <v>0</v>
      </c>
      <c r="H330" s="13">
        <f>SUM(H331:H331)</f>
        <v>0</v>
      </c>
      <c r="I330" s="13">
        <f>SUM(I331:I331)</f>
        <v>0</v>
      </c>
      <c r="J330" s="13">
        <f t="shared" si="71"/>
        <v>0</v>
      </c>
    </row>
    <row r="331" spans="1:10" x14ac:dyDescent="0.3">
      <c r="A331" s="35"/>
      <c r="B331" s="12"/>
      <c r="C331" s="12"/>
      <c r="D331" s="10" t="s">
        <v>388</v>
      </c>
      <c r="E331" s="11">
        <v>0</v>
      </c>
      <c r="F331" s="11">
        <v>0</v>
      </c>
      <c r="G331" s="11">
        <f t="shared" si="75"/>
        <v>0</v>
      </c>
      <c r="H331" s="11">
        <v>0</v>
      </c>
      <c r="I331" s="11">
        <v>0</v>
      </c>
      <c r="J331" s="11">
        <f t="shared" si="71"/>
        <v>0</v>
      </c>
    </row>
    <row r="332" spans="1:10" ht="15" customHeight="1" x14ac:dyDescent="0.3">
      <c r="A332" s="35"/>
      <c r="B332" s="12"/>
      <c r="C332" s="54" t="s">
        <v>180</v>
      </c>
      <c r="D332" s="80"/>
      <c r="E332" s="13">
        <f>SUM(E333)</f>
        <v>0</v>
      </c>
      <c r="F332" s="13">
        <f>SUM(F333)</f>
        <v>0</v>
      </c>
      <c r="G332" s="13">
        <f t="shared" si="75"/>
        <v>0</v>
      </c>
      <c r="H332" s="13">
        <f t="shared" ref="H332:I332" si="87">SUM(H333)</f>
        <v>0</v>
      </c>
      <c r="I332" s="13">
        <f t="shared" si="87"/>
        <v>0</v>
      </c>
      <c r="J332" s="13">
        <f t="shared" si="71"/>
        <v>0</v>
      </c>
    </row>
    <row r="333" spans="1:10" ht="18.75" customHeight="1" x14ac:dyDescent="0.3">
      <c r="A333" s="35"/>
      <c r="B333" s="12"/>
      <c r="C333" s="12"/>
      <c r="D333" s="10" t="s">
        <v>252</v>
      </c>
      <c r="E333" s="11">
        <v>0</v>
      </c>
      <c r="F333" s="11">
        <v>0</v>
      </c>
      <c r="G333" s="11">
        <f t="shared" si="75"/>
        <v>0</v>
      </c>
      <c r="H333" s="11">
        <v>0</v>
      </c>
      <c r="I333" s="11">
        <v>0</v>
      </c>
      <c r="J333" s="11">
        <f t="shared" si="71"/>
        <v>0</v>
      </c>
    </row>
    <row r="334" spans="1:10" ht="14.25" customHeight="1" x14ac:dyDescent="0.3">
      <c r="A334" s="35"/>
      <c r="B334" s="12"/>
      <c r="C334" s="54" t="s">
        <v>181</v>
      </c>
      <c r="D334" s="80"/>
      <c r="E334" s="13">
        <v>0</v>
      </c>
      <c r="F334" s="13">
        <v>0</v>
      </c>
      <c r="G334" s="13">
        <f t="shared" si="75"/>
        <v>0</v>
      </c>
      <c r="H334" s="13">
        <v>0</v>
      </c>
      <c r="I334" s="13">
        <v>0</v>
      </c>
      <c r="J334" s="13">
        <f t="shared" si="71"/>
        <v>0</v>
      </c>
    </row>
    <row r="335" spans="1:10" ht="14.25" customHeight="1" x14ac:dyDescent="0.3">
      <c r="A335" s="35"/>
      <c r="B335" s="46" t="s">
        <v>36</v>
      </c>
      <c r="C335" s="46"/>
      <c r="D335" s="47"/>
      <c r="E335" s="13">
        <f>SUM(E336)</f>
        <v>0</v>
      </c>
      <c r="F335" s="13">
        <f>SUM(F336)</f>
        <v>0</v>
      </c>
      <c r="G335" s="13">
        <f t="shared" si="75"/>
        <v>0</v>
      </c>
      <c r="H335" s="13">
        <f t="shared" ref="H335:I335" si="88">SUM(H336)</f>
        <v>0</v>
      </c>
      <c r="I335" s="13">
        <f t="shared" si="88"/>
        <v>0</v>
      </c>
      <c r="J335" s="13">
        <f t="shared" si="71"/>
        <v>0</v>
      </c>
    </row>
    <row r="336" spans="1:10" s="17" customFormat="1" ht="14.25" customHeight="1" x14ac:dyDescent="0.3">
      <c r="A336" s="36"/>
      <c r="B336" s="79"/>
      <c r="C336" s="54" t="s">
        <v>182</v>
      </c>
      <c r="D336" s="80"/>
      <c r="E336" s="13">
        <f>+E337</f>
        <v>0</v>
      </c>
      <c r="F336" s="13">
        <f>+F337</f>
        <v>0</v>
      </c>
      <c r="G336" s="13">
        <f t="shared" si="75"/>
        <v>0</v>
      </c>
      <c r="H336" s="13">
        <f>+H337</f>
        <v>0</v>
      </c>
      <c r="I336" s="13">
        <f>+I337</f>
        <v>0</v>
      </c>
      <c r="J336" s="13">
        <f t="shared" si="71"/>
        <v>0</v>
      </c>
    </row>
    <row r="337" spans="1:10" ht="14.25" customHeight="1" x14ac:dyDescent="0.3">
      <c r="A337" s="35"/>
      <c r="B337" s="12"/>
      <c r="C337" s="58"/>
      <c r="D337" s="58" t="s">
        <v>182</v>
      </c>
      <c r="E337" s="11">
        <v>0</v>
      </c>
      <c r="F337" s="11">
        <v>0</v>
      </c>
      <c r="G337" s="11">
        <f t="shared" si="75"/>
        <v>0</v>
      </c>
      <c r="H337" s="11">
        <v>0</v>
      </c>
      <c r="I337" s="11">
        <v>0</v>
      </c>
      <c r="J337" s="11">
        <f t="shared" si="71"/>
        <v>0</v>
      </c>
    </row>
    <row r="338" spans="1:10" ht="14.25" customHeight="1" x14ac:dyDescent="0.3">
      <c r="A338" s="35"/>
      <c r="B338" s="46" t="s">
        <v>37</v>
      </c>
      <c r="C338" s="46"/>
      <c r="D338" s="47"/>
      <c r="E338" s="13">
        <f>+E339+E340+E342+E344+E346+E348+E351</f>
        <v>0</v>
      </c>
      <c r="F338" s="13">
        <f>+F339+F340+F342+F344+F346+F348+F351</f>
        <v>0</v>
      </c>
      <c r="G338" s="13">
        <f>E338+F338</f>
        <v>0</v>
      </c>
      <c r="H338" s="13">
        <f>+H339+H340+H342+H344+H346+H348+H351</f>
        <v>0</v>
      </c>
      <c r="I338" s="13">
        <f>+I339+I340+I342+I344+I346+I348+I351</f>
        <v>0</v>
      </c>
      <c r="J338" s="13">
        <f>G338-H338</f>
        <v>0</v>
      </c>
    </row>
    <row r="339" spans="1:10" ht="14.25" customHeight="1" x14ac:dyDescent="0.3">
      <c r="A339" s="35"/>
      <c r="B339" s="12"/>
      <c r="C339" s="54" t="s">
        <v>183</v>
      </c>
      <c r="D339" s="80"/>
      <c r="E339" s="13">
        <v>0</v>
      </c>
      <c r="F339" s="13">
        <v>0</v>
      </c>
      <c r="G339" s="13">
        <f t="shared" si="75"/>
        <v>0</v>
      </c>
      <c r="H339" s="13">
        <v>0</v>
      </c>
      <c r="I339" s="13">
        <v>0</v>
      </c>
      <c r="J339" s="13">
        <f t="shared" si="71"/>
        <v>0</v>
      </c>
    </row>
    <row r="340" spans="1:10" ht="14.25" customHeight="1" x14ac:dyDescent="0.3">
      <c r="A340" s="35"/>
      <c r="B340" s="12"/>
      <c r="C340" s="54" t="s">
        <v>296</v>
      </c>
      <c r="D340" s="80"/>
      <c r="E340" s="13">
        <f>SUM(E341)</f>
        <v>0</v>
      </c>
      <c r="F340" s="13">
        <f>SUM(F341)</f>
        <v>0</v>
      </c>
      <c r="G340" s="13">
        <f t="shared" si="75"/>
        <v>0</v>
      </c>
      <c r="H340" s="13">
        <f>SUM(H341)</f>
        <v>0</v>
      </c>
      <c r="I340" s="13">
        <f>SUM(I341)</f>
        <v>0</v>
      </c>
      <c r="J340" s="13">
        <f>G340-H340</f>
        <v>0</v>
      </c>
    </row>
    <row r="341" spans="1:10" x14ac:dyDescent="0.3">
      <c r="A341" s="35"/>
      <c r="B341" s="12"/>
      <c r="C341" s="12"/>
      <c r="D341" s="10" t="s">
        <v>252</v>
      </c>
      <c r="E341" s="11">
        <v>0</v>
      </c>
      <c r="F341" s="11">
        <v>0</v>
      </c>
      <c r="G341" s="11">
        <f t="shared" si="75"/>
        <v>0</v>
      </c>
      <c r="H341" s="11">
        <v>0</v>
      </c>
      <c r="I341" s="11">
        <v>0</v>
      </c>
      <c r="J341" s="11">
        <f t="shared" ref="J341" si="89">G341-H341</f>
        <v>0</v>
      </c>
    </row>
    <row r="342" spans="1:10" ht="14.25" customHeight="1" x14ac:dyDescent="0.3">
      <c r="A342" s="35"/>
      <c r="B342" s="12"/>
      <c r="C342" s="54" t="s">
        <v>184</v>
      </c>
      <c r="D342" s="80"/>
      <c r="E342" s="13">
        <f>SUM(E343:E343)</f>
        <v>0</v>
      </c>
      <c r="F342" s="13">
        <f>SUM(F343:F343)</f>
        <v>0</v>
      </c>
      <c r="G342" s="13">
        <f t="shared" si="75"/>
        <v>0</v>
      </c>
      <c r="H342" s="13">
        <f>SUM(H343:H343)</f>
        <v>0</v>
      </c>
      <c r="I342" s="13">
        <f>SUM(I343:I343)</f>
        <v>0</v>
      </c>
      <c r="J342" s="13">
        <f t="shared" si="71"/>
        <v>0</v>
      </c>
    </row>
    <row r="343" spans="1:10" ht="15" customHeight="1" x14ac:dyDescent="0.3">
      <c r="A343" s="35"/>
      <c r="B343" s="12"/>
      <c r="C343" s="12"/>
      <c r="D343" s="10" t="s">
        <v>184</v>
      </c>
      <c r="E343" s="11">
        <v>0</v>
      </c>
      <c r="F343" s="11">
        <v>0</v>
      </c>
      <c r="G343" s="11">
        <f t="shared" si="75"/>
        <v>0</v>
      </c>
      <c r="H343" s="11">
        <v>0</v>
      </c>
      <c r="I343" s="11">
        <v>0</v>
      </c>
      <c r="J343" s="11">
        <f t="shared" ref="J343:J377" si="90">G343-H343</f>
        <v>0</v>
      </c>
    </row>
    <row r="344" spans="1:10" ht="25.5" customHeight="1" x14ac:dyDescent="0.3">
      <c r="A344" s="35"/>
      <c r="B344" s="12"/>
      <c r="C344" s="102" t="s">
        <v>223</v>
      </c>
      <c r="D344" s="103"/>
      <c r="E344" s="13">
        <f>SUM(E345)</f>
        <v>0</v>
      </c>
      <c r="F344" s="13">
        <f>SUM(F345)</f>
        <v>0</v>
      </c>
      <c r="G344" s="13">
        <f t="shared" si="75"/>
        <v>0</v>
      </c>
      <c r="H344" s="13">
        <f t="shared" ref="H344:I344" si="91">SUM(H345)</f>
        <v>0</v>
      </c>
      <c r="I344" s="13">
        <f t="shared" si="91"/>
        <v>0</v>
      </c>
      <c r="J344" s="13">
        <f t="shared" si="90"/>
        <v>0</v>
      </c>
    </row>
    <row r="345" spans="1:10" x14ac:dyDescent="0.3">
      <c r="A345" s="35"/>
      <c r="B345" s="12"/>
      <c r="C345" s="12"/>
      <c r="D345" s="10" t="s">
        <v>252</v>
      </c>
      <c r="E345" s="11">
        <v>0</v>
      </c>
      <c r="F345" s="11">
        <v>0</v>
      </c>
      <c r="G345" s="11">
        <f t="shared" si="75"/>
        <v>0</v>
      </c>
      <c r="H345" s="11">
        <v>0</v>
      </c>
      <c r="I345" s="11">
        <v>0</v>
      </c>
      <c r="J345" s="11">
        <f t="shared" si="90"/>
        <v>0</v>
      </c>
    </row>
    <row r="346" spans="1:10" x14ac:dyDescent="0.3">
      <c r="A346" s="35"/>
      <c r="B346" s="12"/>
      <c r="C346" s="54" t="s">
        <v>224</v>
      </c>
      <c r="D346" s="80"/>
      <c r="E346" s="13">
        <f>SUM(E347:E347)</f>
        <v>0</v>
      </c>
      <c r="F346" s="13">
        <f>SUM(F347:F347)</f>
        <v>0</v>
      </c>
      <c r="G346" s="13">
        <f t="shared" si="75"/>
        <v>0</v>
      </c>
      <c r="H346" s="13">
        <f>SUM(H347:H347)</f>
        <v>0</v>
      </c>
      <c r="I346" s="13">
        <f>SUM(I347:I347)</f>
        <v>0</v>
      </c>
      <c r="J346" s="13">
        <f t="shared" si="90"/>
        <v>0</v>
      </c>
    </row>
    <row r="347" spans="1:10" x14ac:dyDescent="0.3">
      <c r="A347" s="35"/>
      <c r="B347" s="12"/>
      <c r="C347" s="12"/>
      <c r="D347" s="10" t="s">
        <v>389</v>
      </c>
      <c r="E347" s="11">
        <v>0</v>
      </c>
      <c r="F347" s="11">
        <v>0</v>
      </c>
      <c r="G347" s="11">
        <f>E347+F347</f>
        <v>0</v>
      </c>
      <c r="H347" s="11">
        <v>0</v>
      </c>
      <c r="I347" s="11">
        <v>0</v>
      </c>
      <c r="J347" s="11">
        <f>G347-H347</f>
        <v>0</v>
      </c>
    </row>
    <row r="348" spans="1:10" ht="14.25" customHeight="1" x14ac:dyDescent="0.3">
      <c r="A348" s="35"/>
      <c r="B348" s="12"/>
      <c r="C348" s="54" t="s">
        <v>185</v>
      </c>
      <c r="D348" s="80"/>
      <c r="E348" s="13">
        <f>SUM(E349:E350)</f>
        <v>0</v>
      </c>
      <c r="F348" s="13">
        <f t="shared" ref="F348:J348" si="92">SUM(F349:F350)</f>
        <v>0</v>
      </c>
      <c r="G348" s="13">
        <f t="shared" si="92"/>
        <v>0</v>
      </c>
      <c r="H348" s="13">
        <f t="shared" si="92"/>
        <v>0</v>
      </c>
      <c r="I348" s="13">
        <f t="shared" si="92"/>
        <v>0</v>
      </c>
      <c r="J348" s="13">
        <f t="shared" si="92"/>
        <v>0</v>
      </c>
    </row>
    <row r="349" spans="1:10" x14ac:dyDescent="0.3">
      <c r="A349" s="35"/>
      <c r="B349" s="12"/>
      <c r="C349" s="12"/>
      <c r="D349" s="10" t="s">
        <v>390</v>
      </c>
      <c r="E349" s="11">
        <v>0</v>
      </c>
      <c r="F349" s="11">
        <v>0</v>
      </c>
      <c r="G349" s="11">
        <f t="shared" si="75"/>
        <v>0</v>
      </c>
      <c r="H349" s="11">
        <v>0</v>
      </c>
      <c r="I349" s="11">
        <v>0</v>
      </c>
      <c r="J349" s="11">
        <f t="shared" si="90"/>
        <v>0</v>
      </c>
    </row>
    <row r="350" spans="1:10" x14ac:dyDescent="0.3">
      <c r="A350" s="35"/>
      <c r="B350" s="12"/>
      <c r="C350" s="12"/>
      <c r="D350" s="10" t="s">
        <v>391</v>
      </c>
      <c r="E350" s="11">
        <v>0</v>
      </c>
      <c r="F350" s="11">
        <v>0</v>
      </c>
      <c r="G350" s="11">
        <f t="shared" si="75"/>
        <v>0</v>
      </c>
      <c r="H350" s="11">
        <v>0</v>
      </c>
      <c r="I350" s="11">
        <v>0</v>
      </c>
      <c r="J350" s="11">
        <f t="shared" si="90"/>
        <v>0</v>
      </c>
    </row>
    <row r="351" spans="1:10" ht="14.25" customHeight="1" x14ac:dyDescent="0.3">
      <c r="A351" s="35"/>
      <c r="B351" s="12"/>
      <c r="C351" s="54" t="s">
        <v>186</v>
      </c>
      <c r="D351" s="80"/>
      <c r="E351" s="13">
        <f>SUM(E352:E352)</f>
        <v>0</v>
      </c>
      <c r="F351" s="13">
        <f>SUM(F352:F352)</f>
        <v>0</v>
      </c>
      <c r="G351" s="13">
        <f t="shared" si="75"/>
        <v>0</v>
      </c>
      <c r="H351" s="13">
        <f>SUM(H352:H352)</f>
        <v>0</v>
      </c>
      <c r="I351" s="13">
        <f>SUM(I352:I352)</f>
        <v>0</v>
      </c>
      <c r="J351" s="13">
        <f t="shared" si="90"/>
        <v>0</v>
      </c>
    </row>
    <row r="352" spans="1:10" ht="14.25" customHeight="1" x14ac:dyDescent="0.3">
      <c r="A352" s="35"/>
      <c r="B352" s="12"/>
      <c r="C352" s="12"/>
      <c r="D352" s="10" t="s">
        <v>392</v>
      </c>
      <c r="E352" s="11">
        <v>0</v>
      </c>
      <c r="F352" s="11">
        <v>0</v>
      </c>
      <c r="G352" s="11">
        <f t="shared" si="75"/>
        <v>0</v>
      </c>
      <c r="H352" s="11">
        <v>0</v>
      </c>
      <c r="I352" s="11">
        <v>0</v>
      </c>
      <c r="J352" s="11">
        <f t="shared" si="90"/>
        <v>0</v>
      </c>
    </row>
    <row r="353" spans="1:10" ht="14.25" customHeight="1" x14ac:dyDescent="0.3">
      <c r="A353" s="35"/>
      <c r="B353" s="46" t="s">
        <v>38</v>
      </c>
      <c r="C353" s="46"/>
      <c r="D353" s="47"/>
      <c r="E353" s="13">
        <f>E354</f>
        <v>0</v>
      </c>
      <c r="F353" s="13">
        <f>F354</f>
        <v>0</v>
      </c>
      <c r="G353" s="13">
        <f t="shared" si="75"/>
        <v>0</v>
      </c>
      <c r="H353" s="13">
        <f t="shared" ref="H353:I353" si="93">H354</f>
        <v>0</v>
      </c>
      <c r="I353" s="13">
        <f t="shared" si="93"/>
        <v>0</v>
      </c>
      <c r="J353" s="13">
        <f t="shared" si="90"/>
        <v>0</v>
      </c>
    </row>
    <row r="354" spans="1:10" ht="14.25" customHeight="1" x14ac:dyDescent="0.3">
      <c r="A354" s="35"/>
      <c r="B354" s="12"/>
      <c r="C354" s="54" t="s">
        <v>187</v>
      </c>
      <c r="D354" s="80"/>
      <c r="E354" s="13">
        <f>SUM(E355)</f>
        <v>0</v>
      </c>
      <c r="F354" s="13">
        <f>SUM(F355)</f>
        <v>0</v>
      </c>
      <c r="G354" s="13">
        <f t="shared" si="75"/>
        <v>0</v>
      </c>
      <c r="H354" s="13">
        <f t="shared" ref="H354:I354" si="94">SUM(H355)</f>
        <v>0</v>
      </c>
      <c r="I354" s="13">
        <f t="shared" si="94"/>
        <v>0</v>
      </c>
      <c r="J354" s="13">
        <f t="shared" si="90"/>
        <v>0</v>
      </c>
    </row>
    <row r="355" spans="1:10" ht="14.25" customHeight="1" x14ac:dyDescent="0.3">
      <c r="A355" s="35"/>
      <c r="B355" s="12"/>
      <c r="C355" s="12"/>
      <c r="D355" s="10" t="s">
        <v>187</v>
      </c>
      <c r="E355" s="11">
        <v>0</v>
      </c>
      <c r="F355" s="11">
        <v>0</v>
      </c>
      <c r="G355" s="11">
        <f t="shared" si="75"/>
        <v>0</v>
      </c>
      <c r="H355" s="11">
        <v>0</v>
      </c>
      <c r="I355" s="11">
        <v>0</v>
      </c>
      <c r="J355" s="11">
        <f t="shared" si="90"/>
        <v>0</v>
      </c>
    </row>
    <row r="356" spans="1:10" ht="14.25" customHeight="1" x14ac:dyDescent="0.3">
      <c r="A356" s="35"/>
      <c r="B356" s="12"/>
      <c r="C356" s="54" t="s">
        <v>188</v>
      </c>
      <c r="D356" s="80"/>
      <c r="E356" s="13">
        <v>0</v>
      </c>
      <c r="F356" s="13">
        <v>0</v>
      </c>
      <c r="G356" s="13">
        <f t="shared" si="75"/>
        <v>0</v>
      </c>
      <c r="H356" s="13">
        <v>0</v>
      </c>
      <c r="I356" s="13">
        <v>0</v>
      </c>
      <c r="J356" s="13">
        <f t="shared" si="90"/>
        <v>0</v>
      </c>
    </row>
    <row r="357" spans="1:10" ht="14.25" customHeight="1" x14ac:dyDescent="0.3">
      <c r="A357" s="35"/>
      <c r="B357" s="12"/>
      <c r="C357" s="54" t="s">
        <v>189</v>
      </c>
      <c r="D357" s="80"/>
      <c r="E357" s="13">
        <v>0</v>
      </c>
      <c r="F357" s="13">
        <v>0</v>
      </c>
      <c r="G357" s="13">
        <f t="shared" si="75"/>
        <v>0</v>
      </c>
      <c r="H357" s="13">
        <v>0</v>
      </c>
      <c r="I357" s="13">
        <v>0</v>
      </c>
      <c r="J357" s="13">
        <f t="shared" si="90"/>
        <v>0</v>
      </c>
    </row>
    <row r="358" spans="1:10" ht="14.25" customHeight="1" x14ac:dyDescent="0.3">
      <c r="A358" s="35"/>
      <c r="B358" s="12"/>
      <c r="C358" s="54" t="s">
        <v>190</v>
      </c>
      <c r="D358" s="80"/>
      <c r="E358" s="13">
        <v>0</v>
      </c>
      <c r="F358" s="13">
        <v>0</v>
      </c>
      <c r="G358" s="13">
        <f t="shared" si="75"/>
        <v>0</v>
      </c>
      <c r="H358" s="13">
        <v>0</v>
      </c>
      <c r="I358" s="13">
        <v>0</v>
      </c>
      <c r="J358" s="13">
        <f t="shared" si="90"/>
        <v>0</v>
      </c>
    </row>
    <row r="359" spans="1:10" ht="14.25" customHeight="1" x14ac:dyDescent="0.3">
      <c r="A359" s="35"/>
      <c r="B359" s="46" t="s">
        <v>39</v>
      </c>
      <c r="C359" s="46"/>
      <c r="D359" s="47"/>
      <c r="E359" s="13">
        <f>+E360+E362+E363</f>
        <v>0</v>
      </c>
      <c r="F359" s="13">
        <f>+F360+F362+F363</f>
        <v>0</v>
      </c>
      <c r="G359" s="13">
        <f t="shared" si="75"/>
        <v>0</v>
      </c>
      <c r="H359" s="13">
        <f t="shared" ref="H359:I359" si="95">+H360+H362+H363</f>
        <v>0</v>
      </c>
      <c r="I359" s="13">
        <f t="shared" si="95"/>
        <v>0</v>
      </c>
      <c r="J359" s="13">
        <f t="shared" si="90"/>
        <v>0</v>
      </c>
    </row>
    <row r="360" spans="1:10" ht="14.25" customHeight="1" x14ac:dyDescent="0.3">
      <c r="A360" s="36"/>
      <c r="B360" s="79"/>
      <c r="C360" s="53" t="s">
        <v>191</v>
      </c>
      <c r="D360" s="80"/>
      <c r="E360" s="13">
        <f>SUM(E361)</f>
        <v>0</v>
      </c>
      <c r="F360" s="13">
        <f>SUM(F361)</f>
        <v>0</v>
      </c>
      <c r="G360" s="13">
        <f t="shared" si="75"/>
        <v>0</v>
      </c>
      <c r="H360" s="13">
        <f>SUM(H361)</f>
        <v>0</v>
      </c>
      <c r="I360" s="13">
        <f>SUM(I361)</f>
        <v>0</v>
      </c>
      <c r="J360" s="13">
        <f t="shared" si="90"/>
        <v>0</v>
      </c>
    </row>
    <row r="361" spans="1:10" ht="14.25" customHeight="1" x14ac:dyDescent="0.3">
      <c r="A361" s="35"/>
      <c r="B361" s="12"/>
      <c r="C361" s="12"/>
      <c r="D361" s="10" t="s">
        <v>191</v>
      </c>
      <c r="E361" s="11">
        <v>0</v>
      </c>
      <c r="F361" s="11">
        <v>0</v>
      </c>
      <c r="G361" s="11">
        <f t="shared" si="75"/>
        <v>0</v>
      </c>
      <c r="H361" s="11">
        <v>0</v>
      </c>
      <c r="I361" s="11">
        <v>0</v>
      </c>
      <c r="J361" s="11">
        <f t="shared" si="90"/>
        <v>0</v>
      </c>
    </row>
    <row r="362" spans="1:10" ht="14.25" customHeight="1" x14ac:dyDescent="0.3">
      <c r="A362" s="36"/>
      <c r="B362" s="79"/>
      <c r="C362" s="54" t="s">
        <v>192</v>
      </c>
      <c r="D362" s="80"/>
      <c r="E362" s="13">
        <v>0</v>
      </c>
      <c r="F362" s="13">
        <v>0</v>
      </c>
      <c r="G362" s="13">
        <f t="shared" si="75"/>
        <v>0</v>
      </c>
      <c r="H362" s="13">
        <v>0</v>
      </c>
      <c r="I362" s="13">
        <v>0</v>
      </c>
      <c r="J362" s="13">
        <f t="shared" si="90"/>
        <v>0</v>
      </c>
    </row>
    <row r="363" spans="1:10" ht="14.25" customHeight="1" x14ac:dyDescent="0.3">
      <c r="A363" s="36"/>
      <c r="B363" s="79"/>
      <c r="C363" s="54" t="s">
        <v>193</v>
      </c>
      <c r="D363" s="80"/>
      <c r="E363" s="13">
        <v>0</v>
      </c>
      <c r="F363" s="13">
        <v>0</v>
      </c>
      <c r="G363" s="13">
        <f t="shared" si="75"/>
        <v>0</v>
      </c>
      <c r="H363" s="13">
        <v>0</v>
      </c>
      <c r="I363" s="13">
        <v>0</v>
      </c>
      <c r="J363" s="13">
        <f t="shared" si="90"/>
        <v>0</v>
      </c>
    </row>
    <row r="364" spans="1:10" ht="14.25" customHeight="1" x14ac:dyDescent="0.3">
      <c r="A364" s="45" t="s">
        <v>40</v>
      </c>
      <c r="B364" s="46"/>
      <c r="C364" s="46"/>
      <c r="D364" s="47"/>
      <c r="E364" s="13">
        <f>SUM(E365+E398+E407)</f>
        <v>0</v>
      </c>
      <c r="F364" s="13">
        <f>SUM(F365+F398+F407)</f>
        <v>0</v>
      </c>
      <c r="G364" s="13">
        <f t="shared" si="75"/>
        <v>0</v>
      </c>
      <c r="H364" s="13">
        <f>SUM(H365+H398+H407)</f>
        <v>0</v>
      </c>
      <c r="I364" s="13">
        <f>SUM(I365+I398+I407)</f>
        <v>0</v>
      </c>
      <c r="J364" s="13">
        <f t="shared" si="90"/>
        <v>0</v>
      </c>
    </row>
    <row r="365" spans="1:10" ht="14.25" customHeight="1" x14ac:dyDescent="0.3">
      <c r="A365" s="36"/>
      <c r="B365" s="46" t="s">
        <v>41</v>
      </c>
      <c r="C365" s="46"/>
      <c r="D365" s="47"/>
      <c r="E365" s="13">
        <f>E366+E370+E378+E372+E393</f>
        <v>0</v>
      </c>
      <c r="F365" s="13">
        <f t="shared" ref="F365:J365" si="96">F366+F370+F378+F372+F393</f>
        <v>0</v>
      </c>
      <c r="G365" s="13">
        <f t="shared" si="96"/>
        <v>0</v>
      </c>
      <c r="H365" s="13">
        <f t="shared" si="96"/>
        <v>0</v>
      </c>
      <c r="I365" s="13">
        <f t="shared" si="96"/>
        <v>0</v>
      </c>
      <c r="J365" s="13">
        <f t="shared" si="96"/>
        <v>0</v>
      </c>
    </row>
    <row r="366" spans="1:10" ht="14.25" customHeight="1" x14ac:dyDescent="0.3">
      <c r="A366" s="36"/>
      <c r="B366" s="79"/>
      <c r="C366" s="54" t="s">
        <v>194</v>
      </c>
      <c r="D366" s="80"/>
      <c r="E366" s="13">
        <f>E367</f>
        <v>0</v>
      </c>
      <c r="F366" s="13">
        <f t="shared" ref="F366:I366" si="97">F367</f>
        <v>0</v>
      </c>
      <c r="G366" s="13">
        <f t="shared" si="75"/>
        <v>0</v>
      </c>
      <c r="H366" s="13">
        <f t="shared" si="97"/>
        <v>0</v>
      </c>
      <c r="I366" s="13">
        <f t="shared" si="97"/>
        <v>0</v>
      </c>
      <c r="J366" s="13">
        <f t="shared" si="90"/>
        <v>0</v>
      </c>
    </row>
    <row r="367" spans="1:10" ht="12.75" hidden="1" customHeight="1" x14ac:dyDescent="0.3">
      <c r="A367" s="36"/>
      <c r="B367" s="79"/>
      <c r="C367" s="54" t="s">
        <v>246</v>
      </c>
      <c r="D367" s="80"/>
      <c r="E367" s="13">
        <f>SUM(E368:E369)</f>
        <v>0</v>
      </c>
      <c r="F367" s="13">
        <f>SUM(F368:F369)</f>
        <v>0</v>
      </c>
      <c r="G367" s="13">
        <f t="shared" si="75"/>
        <v>0</v>
      </c>
      <c r="H367" s="13">
        <f>SUM(H368:H369)</f>
        <v>0</v>
      </c>
      <c r="I367" s="13">
        <f>SUM(I368:I369)</f>
        <v>0</v>
      </c>
      <c r="J367" s="13">
        <f t="shared" si="90"/>
        <v>0</v>
      </c>
    </row>
    <row r="368" spans="1:10" ht="22.5" hidden="1" customHeight="1" x14ac:dyDescent="0.3">
      <c r="A368" s="36"/>
      <c r="B368" s="79"/>
      <c r="C368" s="79"/>
      <c r="D368" s="10" t="s">
        <v>394</v>
      </c>
      <c r="E368" s="11">
        <v>0</v>
      </c>
      <c r="F368" s="11">
        <v>0</v>
      </c>
      <c r="G368" s="11">
        <f t="shared" si="75"/>
        <v>0</v>
      </c>
      <c r="H368" s="11">
        <v>0</v>
      </c>
      <c r="I368" s="11">
        <v>0</v>
      </c>
      <c r="J368" s="11">
        <f t="shared" si="90"/>
        <v>0</v>
      </c>
    </row>
    <row r="369" spans="1:10" hidden="1" x14ac:dyDescent="0.3">
      <c r="A369" s="36"/>
      <c r="B369" s="79"/>
      <c r="C369" s="79"/>
      <c r="D369" s="10"/>
      <c r="E369" s="11">
        <v>0</v>
      </c>
      <c r="F369" s="11">
        <v>0</v>
      </c>
      <c r="G369" s="11">
        <f t="shared" si="75"/>
        <v>0</v>
      </c>
      <c r="H369" s="11">
        <v>0</v>
      </c>
      <c r="I369" s="11">
        <v>0</v>
      </c>
      <c r="J369" s="11">
        <f t="shared" si="90"/>
        <v>0</v>
      </c>
    </row>
    <row r="370" spans="1:10" ht="13.5" customHeight="1" x14ac:dyDescent="0.3">
      <c r="A370" s="36"/>
      <c r="B370" s="79"/>
      <c r="C370" s="53" t="s">
        <v>195</v>
      </c>
      <c r="D370" s="80"/>
      <c r="E370" s="13">
        <f>E371</f>
        <v>0</v>
      </c>
      <c r="F370" s="13">
        <f t="shared" ref="F370:J370" si="98">F371</f>
        <v>0</v>
      </c>
      <c r="G370" s="13">
        <f t="shared" si="98"/>
        <v>0</v>
      </c>
      <c r="H370" s="13">
        <f t="shared" si="98"/>
        <v>0</v>
      </c>
      <c r="I370" s="13">
        <f t="shared" si="98"/>
        <v>0</v>
      </c>
      <c r="J370" s="13">
        <f t="shared" si="98"/>
        <v>0</v>
      </c>
    </row>
    <row r="371" spans="1:10" ht="36" x14ac:dyDescent="0.3">
      <c r="A371" s="36"/>
      <c r="B371" s="79"/>
      <c r="C371" s="53"/>
      <c r="D371" s="10" t="s">
        <v>393</v>
      </c>
      <c r="E371" s="11">
        <v>0</v>
      </c>
      <c r="F371" s="11">
        <v>0</v>
      </c>
      <c r="G371" s="11">
        <f t="shared" si="75"/>
        <v>0</v>
      </c>
      <c r="H371" s="11">
        <v>0</v>
      </c>
      <c r="I371" s="11">
        <v>0</v>
      </c>
      <c r="J371" s="11">
        <f t="shared" si="90"/>
        <v>0</v>
      </c>
    </row>
    <row r="372" spans="1:10" ht="33.75" customHeight="1" x14ac:dyDescent="0.3">
      <c r="A372" s="36"/>
      <c r="B372" s="79"/>
      <c r="C372" s="104" t="s">
        <v>395</v>
      </c>
      <c r="D372" s="105"/>
      <c r="E372" s="13">
        <f>SUM(E373:E374)</f>
        <v>0</v>
      </c>
      <c r="F372" s="13">
        <f t="shared" ref="F372:J372" si="99">SUM(F373:F374)</f>
        <v>0</v>
      </c>
      <c r="G372" s="13">
        <f t="shared" si="99"/>
        <v>0</v>
      </c>
      <c r="H372" s="13">
        <f t="shared" si="99"/>
        <v>0</v>
      </c>
      <c r="I372" s="13">
        <f t="shared" si="99"/>
        <v>0</v>
      </c>
      <c r="J372" s="13">
        <f t="shared" si="99"/>
        <v>0</v>
      </c>
    </row>
    <row r="373" spans="1:10" ht="36" x14ac:dyDescent="0.3">
      <c r="A373" s="36"/>
      <c r="B373" s="79"/>
      <c r="C373" s="79"/>
      <c r="D373" s="10" t="s">
        <v>396</v>
      </c>
      <c r="E373" s="11">
        <v>0</v>
      </c>
      <c r="F373" s="11">
        <v>0</v>
      </c>
      <c r="G373" s="11">
        <f t="shared" ref="G373:G375" si="100">E373+F373</f>
        <v>0</v>
      </c>
      <c r="H373" s="11">
        <v>0</v>
      </c>
      <c r="I373" s="11">
        <v>0</v>
      </c>
      <c r="J373" s="11">
        <f t="shared" si="90"/>
        <v>0</v>
      </c>
    </row>
    <row r="374" spans="1:10" x14ac:dyDescent="0.3">
      <c r="A374" s="36"/>
      <c r="B374" s="79"/>
      <c r="C374" s="79"/>
      <c r="D374" s="10" t="s">
        <v>397</v>
      </c>
      <c r="E374" s="11">
        <v>0</v>
      </c>
      <c r="F374" s="11">
        <v>0</v>
      </c>
      <c r="G374" s="11">
        <f t="shared" si="100"/>
        <v>0</v>
      </c>
      <c r="H374" s="11">
        <v>0</v>
      </c>
      <c r="I374" s="11">
        <v>0</v>
      </c>
      <c r="J374" s="11">
        <f t="shared" si="90"/>
        <v>0</v>
      </c>
    </row>
    <row r="375" spans="1:10" ht="14.25" hidden="1" customHeight="1" x14ac:dyDescent="0.3">
      <c r="A375" s="36"/>
      <c r="B375" s="79"/>
      <c r="C375" s="54" t="s">
        <v>247</v>
      </c>
      <c r="D375" s="80"/>
      <c r="E375" s="13">
        <f>SUM(E376:E377)</f>
        <v>0</v>
      </c>
      <c r="F375" s="13">
        <f>SUM(F376:F377)</f>
        <v>0</v>
      </c>
      <c r="G375" s="13">
        <f t="shared" si="100"/>
        <v>0</v>
      </c>
      <c r="H375" s="13">
        <f>SUM(H376:H377)</f>
        <v>0</v>
      </c>
      <c r="I375" s="13">
        <f>SUM(I376:I377)</f>
        <v>0</v>
      </c>
      <c r="J375" s="13">
        <f t="shared" si="90"/>
        <v>0</v>
      </c>
    </row>
    <row r="376" spans="1:10" hidden="1" x14ac:dyDescent="0.3">
      <c r="A376" s="36"/>
      <c r="B376" s="79"/>
      <c r="C376" s="79"/>
      <c r="D376" s="10" t="s">
        <v>332</v>
      </c>
      <c r="E376" s="11">
        <v>0</v>
      </c>
      <c r="F376" s="11">
        <v>0</v>
      </c>
      <c r="G376" s="11">
        <f>E376+F376</f>
        <v>0</v>
      </c>
      <c r="H376" s="11">
        <v>0</v>
      </c>
      <c r="I376" s="11">
        <v>0</v>
      </c>
      <c r="J376" s="11">
        <f t="shared" si="90"/>
        <v>0</v>
      </c>
    </row>
    <row r="377" spans="1:10" ht="51.75" hidden="1" customHeight="1" x14ac:dyDescent="0.3">
      <c r="A377" s="36"/>
      <c r="B377" s="79"/>
      <c r="C377" s="79"/>
      <c r="D377" s="10"/>
      <c r="E377" s="11">
        <v>0</v>
      </c>
      <c r="F377" s="11">
        <v>0</v>
      </c>
      <c r="G377" s="11">
        <f t="shared" ref="G377" si="101">E377+F377</f>
        <v>0</v>
      </c>
      <c r="H377" s="11">
        <v>0</v>
      </c>
      <c r="I377" s="11">
        <v>0</v>
      </c>
      <c r="J377" s="11">
        <f t="shared" si="90"/>
        <v>0</v>
      </c>
    </row>
    <row r="378" spans="1:10" ht="12" customHeight="1" x14ac:dyDescent="0.3">
      <c r="A378" s="36"/>
      <c r="B378" s="79"/>
      <c r="C378" s="53" t="s">
        <v>197</v>
      </c>
      <c r="D378" s="80"/>
      <c r="E378" s="13">
        <f>E379+E380</f>
        <v>0</v>
      </c>
      <c r="F378" s="13">
        <f>F379+F380</f>
        <v>0</v>
      </c>
      <c r="G378" s="13">
        <f t="shared" ref="G378:J378" si="102">G379+G380</f>
        <v>0</v>
      </c>
      <c r="H378" s="13">
        <f t="shared" si="102"/>
        <v>0</v>
      </c>
      <c r="I378" s="13">
        <f t="shared" si="102"/>
        <v>0</v>
      </c>
      <c r="J378" s="13">
        <f t="shared" si="102"/>
        <v>0</v>
      </c>
    </row>
    <row r="379" spans="1:10" ht="21.75" customHeight="1" x14ac:dyDescent="0.3">
      <c r="A379" s="36"/>
      <c r="B379" s="79"/>
      <c r="C379" s="53"/>
      <c r="D379" s="10" t="s">
        <v>398</v>
      </c>
      <c r="E379" s="11">
        <v>0</v>
      </c>
      <c r="F379" s="11">
        <v>0</v>
      </c>
      <c r="G379" s="11">
        <f t="shared" ref="G379:G385" si="103">E379+F379</f>
        <v>0</v>
      </c>
      <c r="H379" s="11">
        <v>0</v>
      </c>
      <c r="I379" s="11">
        <v>0</v>
      </c>
      <c r="J379" s="11">
        <f t="shared" ref="J379:J431" si="104">G379-H379</f>
        <v>0</v>
      </c>
    </row>
    <row r="380" spans="1:10" ht="22.5" customHeight="1" x14ac:dyDescent="0.3">
      <c r="A380" s="36"/>
      <c r="B380" s="79"/>
      <c r="C380" s="53"/>
      <c r="D380" s="10" t="s">
        <v>399</v>
      </c>
      <c r="E380" s="11">
        <v>0</v>
      </c>
      <c r="F380" s="11">
        <v>0</v>
      </c>
      <c r="G380" s="11">
        <f t="shared" si="103"/>
        <v>0</v>
      </c>
      <c r="H380" s="11">
        <v>0</v>
      </c>
      <c r="I380" s="11">
        <v>0</v>
      </c>
      <c r="J380" s="11">
        <f t="shared" si="104"/>
        <v>0</v>
      </c>
    </row>
    <row r="381" spans="1:10" ht="12" hidden="1" customHeight="1" x14ac:dyDescent="0.3">
      <c r="A381" s="36"/>
      <c r="B381" s="79"/>
      <c r="C381" s="53" t="s">
        <v>248</v>
      </c>
      <c r="D381" s="80"/>
      <c r="E381" s="13">
        <f>SUM(E382:E383)</f>
        <v>0</v>
      </c>
      <c r="F381" s="13">
        <f>SUM(F382:F383)</f>
        <v>0</v>
      </c>
      <c r="G381" s="13">
        <f t="shared" si="103"/>
        <v>0</v>
      </c>
      <c r="H381" s="13">
        <f>SUM(H382:H383)</f>
        <v>0</v>
      </c>
      <c r="I381" s="13">
        <f>SUM(I382:I383)</f>
        <v>0</v>
      </c>
      <c r="J381" s="13">
        <f t="shared" si="104"/>
        <v>0</v>
      </c>
    </row>
    <row r="382" spans="1:10" hidden="1" x14ac:dyDescent="0.3">
      <c r="A382" s="36"/>
      <c r="B382" s="79"/>
      <c r="C382" s="79"/>
      <c r="D382" s="10" t="s">
        <v>332</v>
      </c>
      <c r="E382" s="11">
        <v>0</v>
      </c>
      <c r="F382" s="11">
        <v>0</v>
      </c>
      <c r="G382" s="13">
        <f t="shared" si="103"/>
        <v>0</v>
      </c>
      <c r="H382" s="11">
        <v>0</v>
      </c>
      <c r="I382" s="11">
        <v>0</v>
      </c>
      <c r="J382" s="11">
        <f t="shared" si="104"/>
        <v>0</v>
      </c>
    </row>
    <row r="383" spans="1:10" ht="38.25" hidden="1" customHeight="1" x14ac:dyDescent="0.3">
      <c r="A383" s="36"/>
      <c r="B383" s="79"/>
      <c r="C383" s="79"/>
      <c r="D383" s="10"/>
      <c r="E383" s="11">
        <v>0</v>
      </c>
      <c r="F383" s="11">
        <v>0</v>
      </c>
      <c r="G383" s="13">
        <f t="shared" si="103"/>
        <v>0</v>
      </c>
      <c r="H383" s="11">
        <v>0</v>
      </c>
      <c r="I383" s="11">
        <v>0</v>
      </c>
      <c r="J383" s="11">
        <f t="shared" si="104"/>
        <v>0</v>
      </c>
    </row>
    <row r="384" spans="1:10" ht="14.25" hidden="1" customHeight="1" x14ac:dyDescent="0.3">
      <c r="A384" s="36"/>
      <c r="B384" s="79"/>
      <c r="C384" s="53" t="s">
        <v>249</v>
      </c>
      <c r="D384" s="80"/>
      <c r="E384" s="13">
        <f>SUM(E385:E386)</f>
        <v>0</v>
      </c>
      <c r="F384" s="13">
        <f>SUM(F385:F386)</f>
        <v>0</v>
      </c>
      <c r="G384" s="13">
        <f t="shared" si="103"/>
        <v>0</v>
      </c>
      <c r="H384" s="13">
        <f>SUM(H385:H386)</f>
        <v>0</v>
      </c>
      <c r="I384" s="13">
        <f>SUM(I385:I386)</f>
        <v>0</v>
      </c>
      <c r="J384" s="13">
        <f t="shared" si="104"/>
        <v>0</v>
      </c>
    </row>
    <row r="385" spans="1:10" hidden="1" x14ac:dyDescent="0.3">
      <c r="A385" s="36"/>
      <c r="B385" s="79"/>
      <c r="C385" s="79"/>
      <c r="D385" s="10" t="s">
        <v>332</v>
      </c>
      <c r="E385" s="11">
        <v>0</v>
      </c>
      <c r="F385" s="11">
        <v>0</v>
      </c>
      <c r="G385" s="11">
        <f t="shared" si="103"/>
        <v>0</v>
      </c>
      <c r="H385" s="11">
        <v>0</v>
      </c>
      <c r="I385" s="11">
        <v>0</v>
      </c>
      <c r="J385" s="11">
        <f t="shared" si="104"/>
        <v>0</v>
      </c>
    </row>
    <row r="386" spans="1:10" s="77" customFormat="1" hidden="1" x14ac:dyDescent="0.3">
      <c r="A386" s="36"/>
      <c r="B386" s="79"/>
      <c r="C386" s="79"/>
      <c r="D386" s="10"/>
      <c r="E386" s="11">
        <v>0</v>
      </c>
      <c r="F386" s="11">
        <v>0</v>
      </c>
      <c r="G386" s="11">
        <f>E386+F386</f>
        <v>0</v>
      </c>
      <c r="H386" s="11">
        <v>0</v>
      </c>
      <c r="I386" s="11">
        <v>0</v>
      </c>
      <c r="J386" s="11">
        <f>G386-H386</f>
        <v>0</v>
      </c>
    </row>
    <row r="387" spans="1:10" ht="15" hidden="1" customHeight="1" x14ac:dyDescent="0.3">
      <c r="A387" s="72"/>
      <c r="B387" s="73"/>
      <c r="C387" s="74" t="s">
        <v>250</v>
      </c>
      <c r="D387" s="75"/>
      <c r="E387" s="76">
        <f>SUM(E388:E389)</f>
        <v>0</v>
      </c>
      <c r="F387" s="76">
        <f>SUM(F388:F389)</f>
        <v>0</v>
      </c>
      <c r="G387" s="76">
        <f t="shared" ref="G387:G389" si="105">E387+F387</f>
        <v>0</v>
      </c>
      <c r="H387" s="76">
        <f>SUM(H388:H389)</f>
        <v>0</v>
      </c>
      <c r="I387" s="76">
        <f>SUM(I388:I389)</f>
        <v>0</v>
      </c>
      <c r="J387" s="76">
        <f t="shared" si="104"/>
        <v>0</v>
      </c>
    </row>
    <row r="388" spans="1:10" hidden="1" x14ac:dyDescent="0.3">
      <c r="A388" s="36"/>
      <c r="B388" s="79"/>
      <c r="C388" s="79"/>
      <c r="D388" s="10" t="s">
        <v>332</v>
      </c>
      <c r="E388" s="11">
        <v>0</v>
      </c>
      <c r="F388" s="11">
        <v>0</v>
      </c>
      <c r="G388" s="11">
        <f t="shared" si="105"/>
        <v>0</v>
      </c>
      <c r="H388" s="11">
        <v>0</v>
      </c>
      <c r="I388" s="11">
        <v>0</v>
      </c>
      <c r="J388" s="11">
        <f t="shared" si="104"/>
        <v>0</v>
      </c>
    </row>
    <row r="389" spans="1:10" hidden="1" x14ac:dyDescent="0.3">
      <c r="A389" s="36"/>
      <c r="B389" s="79"/>
      <c r="C389" s="79"/>
      <c r="D389" s="10"/>
      <c r="E389" s="11">
        <v>0</v>
      </c>
      <c r="F389" s="11">
        <v>0</v>
      </c>
      <c r="G389" s="11">
        <f t="shared" si="105"/>
        <v>0</v>
      </c>
      <c r="H389" s="11">
        <v>0</v>
      </c>
      <c r="I389" s="11">
        <v>0</v>
      </c>
      <c r="J389" s="11">
        <f t="shared" si="104"/>
        <v>0</v>
      </c>
    </row>
    <row r="390" spans="1:10" ht="12.75" hidden="1" customHeight="1" x14ac:dyDescent="0.3">
      <c r="A390" s="36"/>
      <c r="B390" s="79"/>
      <c r="C390" s="54" t="s">
        <v>292</v>
      </c>
      <c r="D390" s="80"/>
      <c r="E390" s="13">
        <f>SUM(E391:E392)</f>
        <v>0</v>
      </c>
      <c r="F390" s="13">
        <f>SUM(F391:F392)</f>
        <v>0</v>
      </c>
      <c r="G390" s="13">
        <f>E390+F390</f>
        <v>0</v>
      </c>
      <c r="H390" s="13">
        <f>SUM(H391:H392)</f>
        <v>0</v>
      </c>
      <c r="I390" s="13">
        <f>SUM(I391:I392)</f>
        <v>0</v>
      </c>
      <c r="J390" s="13">
        <f t="shared" si="104"/>
        <v>0</v>
      </c>
    </row>
    <row r="391" spans="1:10" ht="51" hidden="1" customHeight="1" x14ac:dyDescent="0.3">
      <c r="A391" s="36"/>
      <c r="B391" s="79"/>
      <c r="C391" s="79"/>
      <c r="D391" s="10" t="s">
        <v>330</v>
      </c>
      <c r="E391" s="11">
        <v>0</v>
      </c>
      <c r="F391" s="11">
        <v>0</v>
      </c>
      <c r="G391" s="11">
        <f t="shared" ref="G391:G392" si="106">E391+F391</f>
        <v>0</v>
      </c>
      <c r="H391" s="11">
        <v>0</v>
      </c>
      <c r="I391" s="11">
        <v>0</v>
      </c>
      <c r="J391" s="11">
        <f t="shared" si="104"/>
        <v>0</v>
      </c>
    </row>
    <row r="392" spans="1:10" ht="36" hidden="1" x14ac:dyDescent="0.3">
      <c r="A392" s="36"/>
      <c r="B392" s="79"/>
      <c r="C392" s="79"/>
      <c r="D392" s="10" t="s">
        <v>331</v>
      </c>
      <c r="E392" s="11">
        <v>0</v>
      </c>
      <c r="F392" s="11">
        <v>0</v>
      </c>
      <c r="G392" s="11">
        <f t="shared" si="106"/>
        <v>0</v>
      </c>
      <c r="H392" s="11">
        <v>0</v>
      </c>
      <c r="I392" s="11">
        <v>0</v>
      </c>
      <c r="J392" s="11">
        <f t="shared" si="104"/>
        <v>0</v>
      </c>
    </row>
    <row r="393" spans="1:10" ht="13.5" customHeight="1" x14ac:dyDescent="0.3">
      <c r="A393" s="36"/>
      <c r="B393" s="79"/>
      <c r="C393" s="53" t="s">
        <v>198</v>
      </c>
      <c r="D393" s="80"/>
      <c r="E393" s="13">
        <f>E394</f>
        <v>0</v>
      </c>
      <c r="F393" s="13">
        <f t="shared" ref="F393:I393" si="107">F394</f>
        <v>0</v>
      </c>
      <c r="G393" s="13">
        <f t="shared" si="107"/>
        <v>0</v>
      </c>
      <c r="H393" s="13">
        <f t="shared" si="107"/>
        <v>0</v>
      </c>
      <c r="I393" s="13">
        <f t="shared" si="107"/>
        <v>0</v>
      </c>
      <c r="J393" s="13">
        <f t="shared" si="104"/>
        <v>0</v>
      </c>
    </row>
    <row r="394" spans="1:10" ht="13.5" customHeight="1" x14ac:dyDescent="0.3">
      <c r="A394" s="36"/>
      <c r="B394" s="79"/>
      <c r="C394" s="53"/>
      <c r="D394" s="10" t="s">
        <v>400</v>
      </c>
      <c r="E394" s="11">
        <v>0</v>
      </c>
      <c r="F394" s="11">
        <v>0</v>
      </c>
      <c r="G394" s="11">
        <f t="shared" ref="G394:G432" si="108">E394+F394</f>
        <v>0</v>
      </c>
      <c r="H394" s="11">
        <v>0</v>
      </c>
      <c r="I394" s="11">
        <v>0</v>
      </c>
      <c r="J394" s="11">
        <f t="shared" si="104"/>
        <v>0</v>
      </c>
    </row>
    <row r="395" spans="1:10" ht="13.5" customHeight="1" x14ac:dyDescent="0.3">
      <c r="A395" s="36"/>
      <c r="B395" s="79"/>
      <c r="C395" s="53" t="s">
        <v>199</v>
      </c>
      <c r="D395" s="80"/>
      <c r="E395" s="13">
        <v>0</v>
      </c>
      <c r="F395" s="13">
        <v>0</v>
      </c>
      <c r="G395" s="13">
        <f t="shared" si="108"/>
        <v>0</v>
      </c>
      <c r="H395" s="13">
        <v>0</v>
      </c>
      <c r="I395" s="13">
        <v>0</v>
      </c>
      <c r="J395" s="13">
        <f t="shared" si="104"/>
        <v>0</v>
      </c>
    </row>
    <row r="396" spans="1:10" ht="13.5" customHeight="1" x14ac:dyDescent="0.3">
      <c r="A396" s="36"/>
      <c r="B396" s="79"/>
      <c r="C396" s="53" t="s">
        <v>200</v>
      </c>
      <c r="D396" s="80"/>
      <c r="E396" s="13">
        <v>0</v>
      </c>
      <c r="F396" s="13">
        <v>0</v>
      </c>
      <c r="G396" s="13">
        <f t="shared" si="108"/>
        <v>0</v>
      </c>
      <c r="H396" s="13">
        <v>0</v>
      </c>
      <c r="I396" s="13">
        <v>0</v>
      </c>
      <c r="J396" s="13">
        <f t="shared" si="104"/>
        <v>0</v>
      </c>
    </row>
    <row r="397" spans="1:10" ht="13.5" customHeight="1" x14ac:dyDescent="0.3">
      <c r="A397" s="36"/>
      <c r="B397" s="79"/>
      <c r="C397" s="53" t="s">
        <v>201</v>
      </c>
      <c r="D397" s="80"/>
      <c r="E397" s="13">
        <v>0</v>
      </c>
      <c r="F397" s="13">
        <v>0</v>
      </c>
      <c r="G397" s="13">
        <f t="shared" si="108"/>
        <v>0</v>
      </c>
      <c r="H397" s="13">
        <v>0</v>
      </c>
      <c r="I397" s="13">
        <v>0</v>
      </c>
      <c r="J397" s="13">
        <f t="shared" si="104"/>
        <v>0</v>
      </c>
    </row>
    <row r="398" spans="1:10" ht="13.5" customHeight="1" x14ac:dyDescent="0.3">
      <c r="A398" s="36"/>
      <c r="B398" s="46" t="s">
        <v>42</v>
      </c>
      <c r="C398" s="46"/>
      <c r="D398" s="47"/>
      <c r="E398" s="13">
        <f>+E399+E400+E401+E402+E403+E404+E405+E406</f>
        <v>0</v>
      </c>
      <c r="F398" s="13">
        <f>+F399+F400+F401+F402+F403+F404+F405+F406</f>
        <v>0</v>
      </c>
      <c r="G398" s="13">
        <f t="shared" si="108"/>
        <v>0</v>
      </c>
      <c r="H398" s="13">
        <f>+H399+H400+H401+H402+H403+H404+H405+H406</f>
        <v>0</v>
      </c>
      <c r="I398" s="13">
        <f>+I399+I400+I401+I402+I403+I404+I405+I406</f>
        <v>0</v>
      </c>
      <c r="J398" s="13">
        <f t="shared" si="104"/>
        <v>0</v>
      </c>
    </row>
    <row r="399" spans="1:10" ht="13.5" customHeight="1" x14ac:dyDescent="0.3">
      <c r="A399" s="36"/>
      <c r="B399" s="79"/>
      <c r="C399" s="53" t="s">
        <v>194</v>
      </c>
      <c r="D399" s="57"/>
      <c r="E399" s="13">
        <v>0</v>
      </c>
      <c r="F399" s="13">
        <v>0</v>
      </c>
      <c r="G399" s="13">
        <f t="shared" si="108"/>
        <v>0</v>
      </c>
      <c r="H399" s="13">
        <v>0</v>
      </c>
      <c r="I399" s="13">
        <v>0</v>
      </c>
      <c r="J399" s="13">
        <f t="shared" si="104"/>
        <v>0</v>
      </c>
    </row>
    <row r="400" spans="1:10" ht="13.5" customHeight="1" x14ac:dyDescent="0.3">
      <c r="A400" s="36"/>
      <c r="B400" s="20"/>
      <c r="C400" s="46" t="s">
        <v>195</v>
      </c>
      <c r="D400" s="21"/>
      <c r="E400" s="13">
        <v>0</v>
      </c>
      <c r="F400" s="13">
        <v>0</v>
      </c>
      <c r="G400" s="13">
        <f t="shared" si="108"/>
        <v>0</v>
      </c>
      <c r="H400" s="13">
        <v>0</v>
      </c>
      <c r="I400" s="13">
        <v>0</v>
      </c>
      <c r="J400" s="13">
        <f t="shared" si="104"/>
        <v>0</v>
      </c>
    </row>
    <row r="401" spans="1:10" ht="13.5" customHeight="1" x14ac:dyDescent="0.3">
      <c r="A401" s="36"/>
      <c r="B401" s="20"/>
      <c r="C401" s="46" t="s">
        <v>196</v>
      </c>
      <c r="D401" s="80"/>
      <c r="E401" s="13">
        <v>0</v>
      </c>
      <c r="F401" s="13">
        <v>0</v>
      </c>
      <c r="G401" s="13">
        <f t="shared" si="108"/>
        <v>0</v>
      </c>
      <c r="H401" s="13">
        <v>0</v>
      </c>
      <c r="I401" s="13">
        <v>0</v>
      </c>
      <c r="J401" s="13">
        <f t="shared" si="104"/>
        <v>0</v>
      </c>
    </row>
    <row r="402" spans="1:10" ht="13.5" customHeight="1" x14ac:dyDescent="0.3">
      <c r="A402" s="36"/>
      <c r="B402" s="20"/>
      <c r="C402" s="46" t="s">
        <v>197</v>
      </c>
      <c r="D402" s="80"/>
      <c r="E402" s="13">
        <v>0</v>
      </c>
      <c r="F402" s="13">
        <v>0</v>
      </c>
      <c r="G402" s="13">
        <f t="shared" si="108"/>
        <v>0</v>
      </c>
      <c r="H402" s="13">
        <v>0</v>
      </c>
      <c r="I402" s="13">
        <v>0</v>
      </c>
      <c r="J402" s="13">
        <f t="shared" si="104"/>
        <v>0</v>
      </c>
    </row>
    <row r="403" spans="1:10" ht="13.5" customHeight="1" x14ac:dyDescent="0.3">
      <c r="A403" s="36"/>
      <c r="B403" s="20"/>
      <c r="C403" s="46" t="s">
        <v>198</v>
      </c>
      <c r="D403" s="80"/>
      <c r="E403" s="13">
        <v>0</v>
      </c>
      <c r="F403" s="13">
        <v>0</v>
      </c>
      <c r="G403" s="13">
        <f t="shared" si="108"/>
        <v>0</v>
      </c>
      <c r="H403" s="13">
        <v>0</v>
      </c>
      <c r="I403" s="13">
        <v>0</v>
      </c>
      <c r="J403" s="13">
        <f t="shared" si="104"/>
        <v>0</v>
      </c>
    </row>
    <row r="404" spans="1:10" ht="13.5" customHeight="1" x14ac:dyDescent="0.3">
      <c r="A404" s="36"/>
      <c r="B404" s="20"/>
      <c r="C404" s="46" t="s">
        <v>199</v>
      </c>
      <c r="D404" s="80"/>
      <c r="E404" s="13">
        <v>0</v>
      </c>
      <c r="F404" s="13">
        <v>0</v>
      </c>
      <c r="G404" s="13">
        <f t="shared" si="108"/>
        <v>0</v>
      </c>
      <c r="H404" s="13">
        <v>0</v>
      </c>
      <c r="I404" s="13">
        <v>0</v>
      </c>
      <c r="J404" s="13">
        <f t="shared" si="104"/>
        <v>0</v>
      </c>
    </row>
    <row r="405" spans="1:10" ht="13.5" customHeight="1" x14ac:dyDescent="0.3">
      <c r="A405" s="36"/>
      <c r="B405" s="20"/>
      <c r="C405" s="46" t="s">
        <v>200</v>
      </c>
      <c r="D405" s="80"/>
      <c r="E405" s="13">
        <v>0</v>
      </c>
      <c r="F405" s="13">
        <v>0</v>
      </c>
      <c r="G405" s="13">
        <f t="shared" si="108"/>
        <v>0</v>
      </c>
      <c r="H405" s="13">
        <v>0</v>
      </c>
      <c r="I405" s="13">
        <v>0</v>
      </c>
      <c r="J405" s="13">
        <f t="shared" si="104"/>
        <v>0</v>
      </c>
    </row>
    <row r="406" spans="1:10" ht="13.5" customHeight="1" x14ac:dyDescent="0.3">
      <c r="A406" s="36"/>
      <c r="B406" s="20"/>
      <c r="C406" s="46" t="s">
        <v>201</v>
      </c>
      <c r="D406" s="80"/>
      <c r="E406" s="13">
        <v>0</v>
      </c>
      <c r="F406" s="13">
        <v>0</v>
      </c>
      <c r="G406" s="13">
        <f t="shared" si="108"/>
        <v>0</v>
      </c>
      <c r="H406" s="13">
        <v>0</v>
      </c>
      <c r="I406" s="13">
        <v>0</v>
      </c>
      <c r="J406" s="13">
        <f t="shared" si="104"/>
        <v>0</v>
      </c>
    </row>
    <row r="407" spans="1:10" ht="13.5" customHeight="1" x14ac:dyDescent="0.3">
      <c r="A407" s="36"/>
      <c r="B407" s="46" t="s">
        <v>43</v>
      </c>
      <c r="C407" s="46"/>
      <c r="D407" s="47"/>
      <c r="E407" s="13">
        <f>SUM(E408+E409)</f>
        <v>0</v>
      </c>
      <c r="F407" s="13">
        <f>SUM(F408+F409)</f>
        <v>0</v>
      </c>
      <c r="G407" s="13">
        <f t="shared" si="108"/>
        <v>0</v>
      </c>
      <c r="H407" s="13">
        <f>SUM(H408+H409)</f>
        <v>0</v>
      </c>
      <c r="I407" s="13">
        <f>SUM(I408+I409)</f>
        <v>0</v>
      </c>
      <c r="J407" s="13">
        <f t="shared" si="104"/>
        <v>0</v>
      </c>
    </row>
    <row r="408" spans="1:10" ht="13.5" customHeight="1" x14ac:dyDescent="0.3">
      <c r="A408" s="36"/>
      <c r="B408" s="20"/>
      <c r="C408" s="46" t="s">
        <v>202</v>
      </c>
      <c r="D408" s="80"/>
      <c r="E408" s="13">
        <v>0</v>
      </c>
      <c r="F408" s="13">
        <v>0</v>
      </c>
      <c r="G408" s="13">
        <f t="shared" si="108"/>
        <v>0</v>
      </c>
      <c r="H408" s="13">
        <v>0</v>
      </c>
      <c r="I408" s="13">
        <v>0</v>
      </c>
      <c r="J408" s="13">
        <f t="shared" si="104"/>
        <v>0</v>
      </c>
    </row>
    <row r="409" spans="1:10" ht="13.5" customHeight="1" x14ac:dyDescent="0.3">
      <c r="A409" s="36"/>
      <c r="B409" s="20"/>
      <c r="C409" s="46" t="s">
        <v>203</v>
      </c>
      <c r="D409" s="21"/>
      <c r="E409" s="13">
        <v>0</v>
      </c>
      <c r="F409" s="13">
        <v>0</v>
      </c>
      <c r="G409" s="13">
        <f t="shared" si="108"/>
        <v>0</v>
      </c>
      <c r="H409" s="13">
        <v>0</v>
      </c>
      <c r="I409" s="13">
        <v>0</v>
      </c>
      <c r="J409" s="13">
        <f t="shared" si="104"/>
        <v>0</v>
      </c>
    </row>
    <row r="410" spans="1:10" ht="13.5" customHeight="1" x14ac:dyDescent="0.3">
      <c r="A410" s="45" t="s">
        <v>44</v>
      </c>
      <c r="B410" s="46"/>
      <c r="C410" s="46"/>
      <c r="D410" s="47"/>
      <c r="E410" s="13">
        <f>SUM(E411+E413)</f>
        <v>0</v>
      </c>
      <c r="F410" s="13">
        <f>SUM(F411+F413)</f>
        <v>0</v>
      </c>
      <c r="G410" s="13">
        <f t="shared" si="108"/>
        <v>0</v>
      </c>
      <c r="H410" s="13">
        <f t="shared" ref="H410:I410" si="109">SUM(H411+H413)</f>
        <v>0</v>
      </c>
      <c r="I410" s="13">
        <f t="shared" si="109"/>
        <v>0</v>
      </c>
      <c r="J410" s="13">
        <f t="shared" si="104"/>
        <v>0</v>
      </c>
    </row>
    <row r="411" spans="1:10" ht="13.5" customHeight="1" x14ac:dyDescent="0.3">
      <c r="A411" s="36"/>
      <c r="B411" s="46" t="s">
        <v>204</v>
      </c>
      <c r="C411" s="46"/>
      <c r="D411" s="47"/>
      <c r="E411" s="13">
        <f>SUM(E412)</f>
        <v>0</v>
      </c>
      <c r="F411" s="13">
        <f>SUM(F412)</f>
        <v>0</v>
      </c>
      <c r="G411" s="13">
        <f t="shared" si="108"/>
        <v>0</v>
      </c>
      <c r="H411" s="13">
        <f t="shared" ref="H411:I411" si="110">SUM(H412)</f>
        <v>0</v>
      </c>
      <c r="I411" s="13">
        <f t="shared" si="110"/>
        <v>0</v>
      </c>
      <c r="J411" s="13">
        <f t="shared" si="104"/>
        <v>0</v>
      </c>
    </row>
    <row r="412" spans="1:10" ht="25.5" customHeight="1" x14ac:dyDescent="0.3">
      <c r="A412" s="36"/>
      <c r="B412" s="20"/>
      <c r="C412" s="104" t="s">
        <v>205</v>
      </c>
      <c r="D412" s="105"/>
      <c r="E412" s="13">
        <v>0</v>
      </c>
      <c r="F412" s="13">
        <v>0</v>
      </c>
      <c r="G412" s="13">
        <f t="shared" si="108"/>
        <v>0</v>
      </c>
      <c r="H412" s="13">
        <v>0</v>
      </c>
      <c r="I412" s="13">
        <v>0</v>
      </c>
      <c r="J412" s="13">
        <f t="shared" si="104"/>
        <v>0</v>
      </c>
    </row>
    <row r="413" spans="1:10" ht="13.5" customHeight="1" x14ac:dyDescent="0.3">
      <c r="A413" s="36"/>
      <c r="B413" s="46" t="s">
        <v>45</v>
      </c>
      <c r="C413" s="46"/>
      <c r="D413" s="47"/>
      <c r="E413" s="13">
        <f>SUM(E414)</f>
        <v>0</v>
      </c>
      <c r="F413" s="13">
        <f>SUM(F414)</f>
        <v>0</v>
      </c>
      <c r="G413" s="13">
        <f t="shared" si="108"/>
        <v>0</v>
      </c>
      <c r="H413" s="13">
        <f t="shared" ref="H413:I413" si="111">SUM(H414)</f>
        <v>0</v>
      </c>
      <c r="I413" s="13">
        <f t="shared" si="111"/>
        <v>0</v>
      </c>
      <c r="J413" s="13">
        <f t="shared" si="104"/>
        <v>0</v>
      </c>
    </row>
    <row r="414" spans="1:10" ht="14.25" customHeight="1" x14ac:dyDescent="0.3">
      <c r="A414" s="36"/>
      <c r="B414" s="20"/>
      <c r="C414" s="46" t="s">
        <v>206</v>
      </c>
      <c r="D414" s="21"/>
      <c r="E414" s="13">
        <v>0</v>
      </c>
      <c r="F414" s="13">
        <v>0</v>
      </c>
      <c r="G414" s="13">
        <f t="shared" si="108"/>
        <v>0</v>
      </c>
      <c r="H414" s="13">
        <v>0</v>
      </c>
      <c r="I414" s="13">
        <v>0</v>
      </c>
      <c r="J414" s="13">
        <f t="shared" si="104"/>
        <v>0</v>
      </c>
    </row>
    <row r="415" spans="1:10" ht="12" customHeight="1" x14ac:dyDescent="0.3">
      <c r="A415" s="45" t="s">
        <v>46</v>
      </c>
      <c r="B415" s="46"/>
      <c r="C415" s="46"/>
      <c r="D415" s="47"/>
      <c r="E415" s="13">
        <f>SUM(E416+E419+E423+E425+E427+E429)</f>
        <v>0</v>
      </c>
      <c r="F415" s="13">
        <f>SUM(F416+F419+F423+F425+F427+F429)</f>
        <v>0</v>
      </c>
      <c r="G415" s="13">
        <f t="shared" si="108"/>
        <v>0</v>
      </c>
      <c r="H415" s="13">
        <f t="shared" ref="H415:I415" si="112">SUM(H416+H419+H423+H425+H427+H429)</f>
        <v>0</v>
      </c>
      <c r="I415" s="13">
        <f t="shared" si="112"/>
        <v>0</v>
      </c>
      <c r="J415" s="13">
        <f t="shared" si="104"/>
        <v>0</v>
      </c>
    </row>
    <row r="416" spans="1:10" ht="12" customHeight="1" x14ac:dyDescent="0.3">
      <c r="A416" s="36"/>
      <c r="B416" s="46" t="s">
        <v>47</v>
      </c>
      <c r="C416" s="46"/>
      <c r="D416" s="47"/>
      <c r="E416" s="13">
        <f>SUM(E417:E418)</f>
        <v>0</v>
      </c>
      <c r="F416" s="13">
        <f>SUM(F417:F418)</f>
        <v>0</v>
      </c>
      <c r="G416" s="13">
        <f t="shared" si="108"/>
        <v>0</v>
      </c>
      <c r="H416" s="13">
        <f t="shared" ref="H416:I416" si="113">SUM(H417:H418)</f>
        <v>0</v>
      </c>
      <c r="I416" s="13">
        <f t="shared" si="113"/>
        <v>0</v>
      </c>
      <c r="J416" s="13">
        <f t="shared" si="104"/>
        <v>0</v>
      </c>
    </row>
    <row r="417" spans="1:10" ht="23.25" customHeight="1" x14ac:dyDescent="0.3">
      <c r="A417" s="36"/>
      <c r="B417" s="20"/>
      <c r="C417" s="46" t="s">
        <v>207</v>
      </c>
      <c r="D417" s="21"/>
      <c r="E417" s="13">
        <v>0</v>
      </c>
      <c r="F417" s="13">
        <v>0</v>
      </c>
      <c r="G417" s="13">
        <f t="shared" si="108"/>
        <v>0</v>
      </c>
      <c r="H417" s="13">
        <v>0</v>
      </c>
      <c r="I417" s="13">
        <v>0</v>
      </c>
      <c r="J417" s="13">
        <f t="shared" si="104"/>
        <v>0</v>
      </c>
    </row>
    <row r="418" spans="1:10" ht="14.25" customHeight="1" x14ac:dyDescent="0.3">
      <c r="A418" s="36"/>
      <c r="B418" s="20"/>
      <c r="C418" s="46" t="s">
        <v>208</v>
      </c>
      <c r="D418" s="21"/>
      <c r="E418" s="13">
        <v>0</v>
      </c>
      <c r="F418" s="13">
        <v>0</v>
      </c>
      <c r="G418" s="13">
        <f t="shared" si="108"/>
        <v>0</v>
      </c>
      <c r="H418" s="13">
        <v>0</v>
      </c>
      <c r="I418" s="13">
        <v>0</v>
      </c>
      <c r="J418" s="13">
        <f t="shared" si="104"/>
        <v>0</v>
      </c>
    </row>
    <row r="419" spans="1:10" ht="13.5" customHeight="1" x14ac:dyDescent="0.3">
      <c r="A419" s="36"/>
      <c r="B419" s="46" t="s">
        <v>48</v>
      </c>
      <c r="C419" s="46"/>
      <c r="D419" s="47"/>
      <c r="E419" s="13">
        <f>SUM(E420:E422)</f>
        <v>0</v>
      </c>
      <c r="F419" s="13">
        <f>SUM(F420)</f>
        <v>0</v>
      </c>
      <c r="G419" s="13">
        <f t="shared" si="108"/>
        <v>0</v>
      </c>
      <c r="H419" s="13">
        <f t="shared" ref="H419:I420" si="114">SUM(H420)</f>
        <v>0</v>
      </c>
      <c r="I419" s="13">
        <f t="shared" si="114"/>
        <v>0</v>
      </c>
      <c r="J419" s="13">
        <f t="shared" si="104"/>
        <v>0</v>
      </c>
    </row>
    <row r="420" spans="1:10" ht="24" customHeight="1" x14ac:dyDescent="0.3">
      <c r="A420" s="36"/>
      <c r="B420" s="20"/>
      <c r="C420" s="46" t="s">
        <v>209</v>
      </c>
      <c r="D420" s="21"/>
      <c r="E420" s="13">
        <f>SUM(E421)</f>
        <v>0</v>
      </c>
      <c r="F420" s="13">
        <f>SUM(F421)</f>
        <v>0</v>
      </c>
      <c r="G420" s="13">
        <f t="shared" si="108"/>
        <v>0</v>
      </c>
      <c r="H420" s="13">
        <f t="shared" si="114"/>
        <v>0</v>
      </c>
      <c r="I420" s="13">
        <f t="shared" si="114"/>
        <v>0</v>
      </c>
      <c r="J420" s="13">
        <f t="shared" si="104"/>
        <v>0</v>
      </c>
    </row>
    <row r="421" spans="1:10" ht="12.75" customHeight="1" x14ac:dyDescent="0.3">
      <c r="A421" s="35"/>
      <c r="B421" s="22"/>
      <c r="C421" s="22"/>
      <c r="D421" s="23" t="s">
        <v>274</v>
      </c>
      <c r="E421" s="11">
        <v>0</v>
      </c>
      <c r="F421" s="11">
        <v>0</v>
      </c>
      <c r="G421" s="11">
        <f t="shared" si="108"/>
        <v>0</v>
      </c>
      <c r="H421" s="11">
        <v>0</v>
      </c>
      <c r="I421" s="11">
        <v>0</v>
      </c>
      <c r="J421" s="11">
        <f t="shared" si="104"/>
        <v>0</v>
      </c>
    </row>
    <row r="422" spans="1:10" ht="12.75" customHeight="1" x14ac:dyDescent="0.3">
      <c r="A422" s="36"/>
      <c r="B422" s="20"/>
      <c r="C422" s="46" t="s">
        <v>210</v>
      </c>
      <c r="D422" s="21"/>
      <c r="E422" s="13">
        <v>0</v>
      </c>
      <c r="F422" s="13">
        <v>0</v>
      </c>
      <c r="G422" s="13">
        <f t="shared" si="108"/>
        <v>0</v>
      </c>
      <c r="H422" s="13">
        <v>0</v>
      </c>
      <c r="I422" s="13">
        <v>0</v>
      </c>
      <c r="J422" s="13">
        <f t="shared" si="104"/>
        <v>0</v>
      </c>
    </row>
    <row r="423" spans="1:10" ht="12.75" customHeight="1" x14ac:dyDescent="0.3">
      <c r="A423" s="36"/>
      <c r="B423" s="46" t="s">
        <v>49</v>
      </c>
      <c r="C423" s="46"/>
      <c r="D423" s="47"/>
      <c r="E423" s="13">
        <f>SUM(E424)</f>
        <v>0</v>
      </c>
      <c r="F423" s="13">
        <f>SUM(F424)</f>
        <v>0</v>
      </c>
      <c r="G423" s="13">
        <f t="shared" si="108"/>
        <v>0</v>
      </c>
      <c r="H423" s="13">
        <f t="shared" ref="H423:I423" si="115">SUM(H424)</f>
        <v>0</v>
      </c>
      <c r="I423" s="13">
        <f t="shared" si="115"/>
        <v>0</v>
      </c>
      <c r="J423" s="13">
        <f t="shared" si="104"/>
        <v>0</v>
      </c>
    </row>
    <row r="424" spans="1:10" ht="12.75" customHeight="1" x14ac:dyDescent="0.3">
      <c r="A424" s="36"/>
      <c r="B424" s="20"/>
      <c r="C424" s="46" t="s">
        <v>211</v>
      </c>
      <c r="D424" s="21"/>
      <c r="E424" s="13">
        <v>0</v>
      </c>
      <c r="F424" s="13">
        <v>0</v>
      </c>
      <c r="G424" s="13">
        <f t="shared" si="108"/>
        <v>0</v>
      </c>
      <c r="H424" s="13">
        <v>0</v>
      </c>
      <c r="I424" s="13">
        <v>0</v>
      </c>
      <c r="J424" s="13">
        <f t="shared" si="104"/>
        <v>0</v>
      </c>
    </row>
    <row r="425" spans="1:10" ht="12.75" customHeight="1" x14ac:dyDescent="0.3">
      <c r="A425" s="36"/>
      <c r="B425" s="46" t="s">
        <v>50</v>
      </c>
      <c r="C425" s="46"/>
      <c r="D425" s="47"/>
      <c r="E425" s="13">
        <f>SUM(E426)</f>
        <v>0</v>
      </c>
      <c r="F425" s="13">
        <f>SUM(F426)</f>
        <v>0</v>
      </c>
      <c r="G425" s="13">
        <f t="shared" si="108"/>
        <v>0</v>
      </c>
      <c r="H425" s="13">
        <f t="shared" ref="H425:I425" si="116">SUM(H426)</f>
        <v>0</v>
      </c>
      <c r="I425" s="13">
        <f t="shared" si="116"/>
        <v>0</v>
      </c>
      <c r="J425" s="13">
        <f t="shared" si="104"/>
        <v>0</v>
      </c>
    </row>
    <row r="426" spans="1:10" ht="12.75" customHeight="1" x14ac:dyDescent="0.3">
      <c r="A426" s="36"/>
      <c r="B426" s="20"/>
      <c r="C426" s="46" t="s">
        <v>212</v>
      </c>
      <c r="D426" s="21"/>
      <c r="E426" s="13">
        <v>0</v>
      </c>
      <c r="F426" s="13">
        <v>0</v>
      </c>
      <c r="G426" s="13">
        <f t="shared" si="108"/>
        <v>0</v>
      </c>
      <c r="H426" s="13">
        <v>0</v>
      </c>
      <c r="I426" s="13">
        <v>0</v>
      </c>
      <c r="J426" s="13">
        <f t="shared" si="104"/>
        <v>0</v>
      </c>
    </row>
    <row r="427" spans="1:10" ht="12.75" customHeight="1" x14ac:dyDescent="0.3">
      <c r="A427" s="36"/>
      <c r="B427" s="46" t="s">
        <v>51</v>
      </c>
      <c r="C427" s="46"/>
      <c r="D427" s="47"/>
      <c r="E427" s="13">
        <f>SUM(E428)</f>
        <v>0</v>
      </c>
      <c r="F427" s="13">
        <f>SUM(F428)</f>
        <v>0</v>
      </c>
      <c r="G427" s="13">
        <f t="shared" si="108"/>
        <v>0</v>
      </c>
      <c r="H427" s="13">
        <f t="shared" ref="H427:I427" si="117">SUM(H428)</f>
        <v>0</v>
      </c>
      <c r="I427" s="13">
        <f t="shared" si="117"/>
        <v>0</v>
      </c>
      <c r="J427" s="13">
        <f t="shared" si="104"/>
        <v>0</v>
      </c>
    </row>
    <row r="428" spans="1:10" ht="12.75" customHeight="1" x14ac:dyDescent="0.3">
      <c r="A428" s="36"/>
      <c r="B428" s="20"/>
      <c r="C428" s="46" t="s">
        <v>213</v>
      </c>
      <c r="D428" s="21"/>
      <c r="E428" s="13">
        <v>0</v>
      </c>
      <c r="F428" s="13">
        <v>0</v>
      </c>
      <c r="G428" s="13">
        <f t="shared" si="108"/>
        <v>0</v>
      </c>
      <c r="H428" s="13">
        <v>0</v>
      </c>
      <c r="I428" s="13">
        <v>0</v>
      </c>
      <c r="J428" s="13">
        <f t="shared" si="104"/>
        <v>0</v>
      </c>
    </row>
    <row r="429" spans="1:10" ht="17.25" customHeight="1" x14ac:dyDescent="0.3">
      <c r="A429" s="36"/>
      <c r="B429" s="46" t="s">
        <v>52</v>
      </c>
      <c r="C429" s="46"/>
      <c r="D429" s="47"/>
      <c r="E429" s="13">
        <f>SUM(E430)</f>
        <v>0</v>
      </c>
      <c r="F429" s="13">
        <f>SUM(F430)</f>
        <v>0</v>
      </c>
      <c r="G429" s="13">
        <f t="shared" si="108"/>
        <v>0</v>
      </c>
      <c r="H429" s="13">
        <f t="shared" ref="H429:I429" si="118">SUM(H430)</f>
        <v>0</v>
      </c>
      <c r="I429" s="13">
        <f t="shared" si="118"/>
        <v>0</v>
      </c>
      <c r="J429" s="13">
        <f t="shared" si="104"/>
        <v>0</v>
      </c>
    </row>
    <row r="430" spans="1:10" ht="17.25" customHeight="1" x14ac:dyDescent="0.3">
      <c r="A430" s="36"/>
      <c r="B430" s="20"/>
      <c r="C430" s="46" t="s">
        <v>214</v>
      </c>
      <c r="D430" s="21"/>
      <c r="E430" s="13">
        <f>SUM(E431:E431)</f>
        <v>0</v>
      </c>
      <c r="F430" s="13">
        <f>SUM(F431:F431)</f>
        <v>0</v>
      </c>
      <c r="G430" s="13">
        <f t="shared" si="108"/>
        <v>0</v>
      </c>
      <c r="H430" s="13">
        <f>SUM(H431:H431)</f>
        <v>0</v>
      </c>
      <c r="I430" s="13">
        <f>SUM(I431:I431)</f>
        <v>0</v>
      </c>
      <c r="J430" s="13">
        <f t="shared" si="104"/>
        <v>0</v>
      </c>
    </row>
    <row r="431" spans="1:10" ht="17.25" customHeight="1" x14ac:dyDescent="0.3">
      <c r="A431" s="38"/>
      <c r="B431" s="39"/>
      <c r="C431" s="39"/>
      <c r="D431" s="33" t="s">
        <v>214</v>
      </c>
      <c r="E431" s="14">
        <v>0</v>
      </c>
      <c r="F431" s="14">
        <v>0</v>
      </c>
      <c r="G431" s="14">
        <f t="shared" si="108"/>
        <v>0</v>
      </c>
      <c r="H431" s="14">
        <v>0</v>
      </c>
      <c r="I431" s="14">
        <v>0</v>
      </c>
      <c r="J431" s="14">
        <f t="shared" si="104"/>
        <v>0</v>
      </c>
    </row>
    <row r="432" spans="1:10" ht="20.25" customHeight="1" x14ac:dyDescent="0.3">
      <c r="A432" s="106" t="s">
        <v>53</v>
      </c>
      <c r="B432" s="106"/>
      <c r="C432" s="106"/>
      <c r="D432" s="106"/>
      <c r="E432" s="13">
        <f>SUM(E11+E53+E153+E284+E308+E364+E410+E415)</f>
        <v>0</v>
      </c>
      <c r="F432" s="13">
        <f>SUM(F11+F53+F153+F284+F308+F364+F410+F415)</f>
        <v>0</v>
      </c>
      <c r="G432" s="13">
        <f t="shared" si="108"/>
        <v>0</v>
      </c>
      <c r="H432" s="13">
        <f>SUM(H11+H53+H153+H284+H308+H364+H410+H415)</f>
        <v>0</v>
      </c>
      <c r="I432" s="13">
        <f>SUM(I11+I53+I153+I284+I308+I364+I410+I415)</f>
        <v>0</v>
      </c>
      <c r="J432" s="13">
        <f>G432-H432</f>
        <v>0</v>
      </c>
    </row>
    <row r="433" spans="1:11" s="61" customFormat="1" ht="15" customHeight="1" x14ac:dyDescent="0.3">
      <c r="A433" s="63"/>
      <c r="B433" s="63"/>
      <c r="C433" s="63"/>
      <c r="D433" s="63"/>
      <c r="E433" s="64" t="e">
        <f>#REF!+#REF!+#REF!+#REF!</f>
        <v>#REF!</v>
      </c>
      <c r="F433" s="64" t="e">
        <f>#REF!+#REF!+#REF!+#REF!</f>
        <v>#REF!</v>
      </c>
      <c r="G433" s="64" t="e">
        <f>#REF!+#REF!+#REF!+#REF!</f>
        <v>#REF!</v>
      </c>
      <c r="H433" s="64" t="e">
        <f>#REF!+#REF!+#REF!+#REF!</f>
        <v>#REF!</v>
      </c>
      <c r="I433" s="65"/>
      <c r="J433" s="64" t="e">
        <f>#REF!+#REF!+#REF!+#REF!</f>
        <v>#REF!</v>
      </c>
      <c r="K433" s="66"/>
    </row>
    <row r="434" spans="1:11" s="61" customFormat="1" ht="15" customHeight="1" x14ac:dyDescent="0.3">
      <c r="A434" s="67" t="s">
        <v>285</v>
      </c>
      <c r="B434" s="68"/>
      <c r="C434" s="68"/>
      <c r="E434" s="69"/>
      <c r="F434" s="68"/>
      <c r="G434" s="69"/>
      <c r="H434" s="69"/>
      <c r="I434" s="69"/>
      <c r="J434" s="68"/>
    </row>
    <row r="435" spans="1:11" s="61" customFormat="1" ht="15" customHeight="1" x14ac:dyDescent="0.3">
      <c r="A435" s="68"/>
      <c r="B435" s="68"/>
      <c r="C435" s="68"/>
      <c r="D435" s="67"/>
      <c r="E435" s="68"/>
      <c r="F435" s="68"/>
      <c r="G435" s="68"/>
      <c r="H435" s="68"/>
      <c r="I435" s="68"/>
      <c r="J435" s="68"/>
    </row>
    <row r="436" spans="1:11" ht="15" customHeight="1" x14ac:dyDescent="0.3">
      <c r="A436" s="68"/>
      <c r="B436" s="68"/>
      <c r="C436" s="68"/>
      <c r="D436" s="68"/>
      <c r="E436" s="68"/>
      <c r="F436" s="68"/>
      <c r="G436" s="68"/>
      <c r="H436" s="68"/>
      <c r="I436" s="68"/>
      <c r="J436" s="68"/>
    </row>
    <row r="437" spans="1:11" s="1" customFormat="1" ht="15" customHeight="1" x14ac:dyDescent="0.2">
      <c r="A437" s="5"/>
      <c r="B437" s="5"/>
      <c r="C437" s="5"/>
      <c r="D437" s="5"/>
      <c r="E437" s="70"/>
      <c r="F437" s="70"/>
      <c r="G437" s="70"/>
      <c r="H437" s="70"/>
      <c r="I437" s="70"/>
      <c r="J437" s="70"/>
    </row>
    <row r="438" spans="1:11" s="1" customFormat="1" ht="15" customHeight="1" x14ac:dyDescent="0.2">
      <c r="A438" s="5"/>
      <c r="B438" s="5"/>
      <c r="C438" s="5"/>
      <c r="D438" s="5"/>
      <c r="E438" s="6"/>
      <c r="F438" s="5"/>
      <c r="G438" s="5"/>
      <c r="H438" s="5"/>
      <c r="I438" s="5"/>
      <c r="J438" s="71"/>
    </row>
    <row r="439" spans="1:11" s="1" customFormat="1" ht="15" customHeight="1" x14ac:dyDescent="0.2">
      <c r="A439" s="5"/>
      <c r="B439" s="5"/>
      <c r="C439" s="5"/>
      <c r="D439" s="5"/>
      <c r="E439" s="6"/>
      <c r="F439" s="5"/>
      <c r="G439" s="5"/>
      <c r="H439" s="5"/>
      <c r="I439" s="5"/>
      <c r="J439" s="5"/>
    </row>
    <row r="440" spans="1:11" s="1" customFormat="1" ht="15" customHeight="1" x14ac:dyDescent="0.2">
      <c r="A440" s="5"/>
      <c r="B440" s="5"/>
      <c r="C440" s="5"/>
      <c r="D440" s="5"/>
      <c r="E440" s="6"/>
      <c r="F440" s="5"/>
      <c r="G440" s="5"/>
      <c r="H440" s="5"/>
      <c r="I440" s="5"/>
      <c r="J440" s="5"/>
    </row>
    <row r="441" spans="1:11" s="1" customFormat="1" ht="15" customHeight="1" x14ac:dyDescent="0.2">
      <c r="A441" s="5"/>
      <c r="B441" s="5"/>
      <c r="C441" s="5"/>
      <c r="D441" s="5"/>
      <c r="E441" s="6"/>
      <c r="F441" s="5"/>
      <c r="G441" s="5"/>
      <c r="H441" s="5"/>
      <c r="I441" s="5"/>
      <c r="J441" s="5"/>
    </row>
    <row r="442" spans="1:11" s="1" customFormat="1" ht="15" customHeight="1" x14ac:dyDescent="0.2">
      <c r="A442" s="5"/>
      <c r="B442" s="5"/>
      <c r="C442" s="5"/>
      <c r="D442" s="5"/>
      <c r="E442" s="6"/>
      <c r="F442" s="5"/>
      <c r="G442" s="5"/>
      <c r="H442" s="5"/>
      <c r="I442" s="5"/>
      <c r="J442" s="5"/>
    </row>
    <row r="443" spans="1:11" s="1" customFormat="1" ht="15" customHeight="1" x14ac:dyDescent="0.2">
      <c r="A443" s="5"/>
      <c r="B443" s="5"/>
      <c r="C443" s="5"/>
      <c r="D443" s="5"/>
      <c r="E443" s="6"/>
      <c r="F443" s="5"/>
      <c r="G443" s="5"/>
      <c r="H443" s="5"/>
      <c r="I443" s="5"/>
      <c r="J443" s="5"/>
    </row>
    <row r="444" spans="1:11" s="1" customFormat="1" ht="15" customHeight="1" x14ac:dyDescent="0.2">
      <c r="A444" s="5"/>
      <c r="B444" s="6"/>
      <c r="C444" s="6"/>
      <c r="D444" s="6"/>
      <c r="E444" s="6"/>
      <c r="F444" s="6"/>
      <c r="G444" s="6"/>
      <c r="H444" s="6"/>
      <c r="I444" s="6"/>
      <c r="J444" s="6"/>
    </row>
    <row r="445" spans="1:11" s="1" customFormat="1" ht="15" customHeight="1" x14ac:dyDescent="0.2">
      <c r="A445" s="5"/>
      <c r="B445" s="5"/>
      <c r="C445" s="5"/>
      <c r="D445" s="5"/>
      <c r="E445" s="6"/>
      <c r="F445" s="5"/>
      <c r="G445" s="5"/>
      <c r="H445" s="5"/>
      <c r="I445" s="5"/>
      <c r="J445" s="5"/>
    </row>
    <row r="446" spans="1:11" x14ac:dyDescent="0.3">
      <c r="A446" s="8"/>
      <c r="B446" s="7"/>
      <c r="C446" s="7"/>
      <c r="D446" s="7"/>
    </row>
    <row r="447" spans="1:11" ht="16.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</row>
  </sheetData>
  <mergeCells count="22">
    <mergeCell ref="J8:J9"/>
    <mergeCell ref="A2:J2"/>
    <mergeCell ref="A3:J3"/>
    <mergeCell ref="A4:J4"/>
    <mergeCell ref="A5:J5"/>
    <mergeCell ref="A6:J6"/>
    <mergeCell ref="A7:J7"/>
    <mergeCell ref="A8:A10"/>
    <mergeCell ref="B8:B10"/>
    <mergeCell ref="C8:C10"/>
    <mergeCell ref="D8:D10"/>
    <mergeCell ref="E8:I8"/>
    <mergeCell ref="C344:D344"/>
    <mergeCell ref="C372:D372"/>
    <mergeCell ref="C412:D412"/>
    <mergeCell ref="A432:D432"/>
    <mergeCell ref="C47:D47"/>
    <mergeCell ref="B54:D54"/>
    <mergeCell ref="C64:D64"/>
    <mergeCell ref="C107:D107"/>
    <mergeCell ref="B184:D184"/>
    <mergeCell ref="C274:D274"/>
  </mergeCells>
  <pageMargins left="0.31496062992125984" right="0.31496062992125984" top="0.19685039370078741" bottom="0.19685039370078741" header="0" footer="0"/>
  <pageSetup scale="82" fitToHeight="0" orientation="landscape" r:id="rId1"/>
  <headerFooter>
    <oddFooter>&amp;RPág.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9"/>
  <sheetViews>
    <sheetView showGridLines="0" topLeftCell="A414" zoomScale="98" zoomScaleNormal="98" workbookViewId="0">
      <selection activeCell="I396" sqref="I396"/>
    </sheetView>
  </sheetViews>
  <sheetFormatPr baseColWidth="10" defaultRowHeight="16.5" x14ac:dyDescent="0.3"/>
  <cols>
    <col min="1" max="1" width="5.85546875" style="4" customWidth="1"/>
    <col min="2" max="3" width="6.85546875" style="4" customWidth="1"/>
    <col min="4" max="4" width="46.5703125" style="4" customWidth="1"/>
    <col min="5" max="8" width="15.7109375" style="4" customWidth="1"/>
    <col min="9" max="9" width="13.5703125" style="4" customWidth="1"/>
    <col min="10" max="10" width="18" style="4" customWidth="1"/>
    <col min="11" max="11" width="11.85546875" style="2" bestFit="1" customWidth="1"/>
    <col min="12" max="16384" width="11.42578125" style="2"/>
  </cols>
  <sheetData>
    <row r="1" spans="1:11" x14ac:dyDescent="0.3">
      <c r="I1" s="81"/>
    </row>
    <row r="2" spans="1:11" x14ac:dyDescent="0.3">
      <c r="A2" s="98" t="s">
        <v>333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x14ac:dyDescent="0.3">
      <c r="A3" s="99" t="s">
        <v>251</v>
      </c>
      <c r="B3" s="99"/>
      <c r="C3" s="99"/>
      <c r="D3" s="99"/>
      <c r="E3" s="99"/>
      <c r="F3" s="99"/>
      <c r="G3" s="99"/>
      <c r="H3" s="99"/>
      <c r="I3" s="99"/>
      <c r="J3" s="99"/>
    </row>
    <row r="4" spans="1:11" x14ac:dyDescent="0.3">
      <c r="A4" s="100" t="s">
        <v>297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1" x14ac:dyDescent="0.3">
      <c r="A5" s="122" t="s">
        <v>405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1" x14ac:dyDescent="0.3">
      <c r="A6" s="122" t="s">
        <v>408</v>
      </c>
      <c r="B6" s="122"/>
      <c r="C6" s="122"/>
      <c r="D6" s="122"/>
      <c r="E6" s="122"/>
      <c r="F6" s="122"/>
      <c r="G6" s="122"/>
      <c r="H6" s="122"/>
      <c r="I6" s="122"/>
      <c r="J6" s="122"/>
    </row>
    <row r="7" spans="1:11" x14ac:dyDescent="0.3">
      <c r="A7" s="101" t="s">
        <v>409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1" x14ac:dyDescent="0.3">
      <c r="A8" s="107" t="s">
        <v>298</v>
      </c>
      <c r="B8" s="107"/>
      <c r="C8" s="107"/>
      <c r="D8" s="107"/>
      <c r="E8" s="107"/>
      <c r="F8" s="107"/>
      <c r="G8" s="107"/>
      <c r="H8" s="107"/>
      <c r="I8" s="107"/>
      <c r="J8" s="107"/>
      <c r="K8" s="34"/>
    </row>
    <row r="9" spans="1:11" x14ac:dyDescent="0.3">
      <c r="A9" s="113" t="s">
        <v>299</v>
      </c>
      <c r="B9" s="113" t="s">
        <v>2</v>
      </c>
      <c r="C9" s="116" t="s">
        <v>300</v>
      </c>
      <c r="D9" s="119" t="s">
        <v>301</v>
      </c>
      <c r="E9" s="110" t="s">
        <v>302</v>
      </c>
      <c r="F9" s="111"/>
      <c r="G9" s="111"/>
      <c r="H9" s="111"/>
      <c r="I9" s="112"/>
      <c r="J9" s="108" t="s">
        <v>253</v>
      </c>
      <c r="K9" s="44"/>
    </row>
    <row r="10" spans="1:11" ht="29.25" customHeight="1" x14ac:dyDescent="0.3">
      <c r="A10" s="114"/>
      <c r="B10" s="114"/>
      <c r="C10" s="117"/>
      <c r="D10" s="120"/>
      <c r="E10" s="29" t="s">
        <v>3</v>
      </c>
      <c r="F10" s="30" t="s">
        <v>255</v>
      </c>
      <c r="G10" s="29" t="s">
        <v>0</v>
      </c>
      <c r="H10" s="29" t="s">
        <v>1</v>
      </c>
      <c r="I10" s="41" t="s">
        <v>4</v>
      </c>
      <c r="J10" s="109"/>
      <c r="K10" s="43"/>
    </row>
    <row r="11" spans="1:11" ht="15" customHeight="1" x14ac:dyDescent="0.3">
      <c r="A11" s="115"/>
      <c r="B11" s="115"/>
      <c r="C11" s="118"/>
      <c r="D11" s="121"/>
      <c r="E11" s="32" t="s">
        <v>54</v>
      </c>
      <c r="F11" s="32" t="s">
        <v>55</v>
      </c>
      <c r="G11" s="31" t="s">
        <v>56</v>
      </c>
      <c r="H11" s="32" t="s">
        <v>57</v>
      </c>
      <c r="I11" s="32" t="s">
        <v>58</v>
      </c>
      <c r="J11" s="42" t="s">
        <v>254</v>
      </c>
    </row>
    <row r="12" spans="1:11" ht="15" customHeight="1" x14ac:dyDescent="0.3">
      <c r="A12" s="45" t="s">
        <v>5</v>
      </c>
      <c r="B12" s="20"/>
      <c r="C12" s="20"/>
      <c r="D12" s="21"/>
      <c r="E12" s="13">
        <f>SUM(E13+E17+E22+E33+E38+E47+E51)</f>
        <v>0</v>
      </c>
      <c r="F12" s="13">
        <f>SUM(F13+F17+F22+F33+F38+F47+F51)</f>
        <v>0</v>
      </c>
      <c r="G12" s="13">
        <f>E12+F12</f>
        <v>0</v>
      </c>
      <c r="H12" s="13">
        <f>SUM(H13+H17+H22+H33+H38+H47+H51)</f>
        <v>0</v>
      </c>
      <c r="I12" s="13">
        <f>SUM(I13+I17+I22+I33+I38+I47+I51)</f>
        <v>0</v>
      </c>
      <c r="J12" s="13">
        <f>G12-H12</f>
        <v>0</v>
      </c>
    </row>
    <row r="13" spans="1:11" ht="12.75" customHeight="1" x14ac:dyDescent="0.3">
      <c r="A13" s="35"/>
      <c r="B13" s="46" t="s">
        <v>6</v>
      </c>
      <c r="C13" s="51"/>
      <c r="D13" s="48"/>
      <c r="E13" s="13">
        <f>SUM(E14)</f>
        <v>0</v>
      </c>
      <c r="F13" s="13">
        <f>SUM(F14)</f>
        <v>0</v>
      </c>
      <c r="G13" s="13">
        <f t="shared" ref="G13:G142" si="0">E13+F13</f>
        <v>0</v>
      </c>
      <c r="H13" s="13">
        <f t="shared" ref="H13:I13" si="1">SUM(H14)</f>
        <v>0</v>
      </c>
      <c r="I13" s="13">
        <f t="shared" si="1"/>
        <v>0</v>
      </c>
      <c r="J13" s="13">
        <f t="shared" ref="J13:J98" si="2">G13-H13</f>
        <v>0</v>
      </c>
    </row>
    <row r="14" spans="1:11" ht="12.75" customHeight="1" x14ac:dyDescent="0.3">
      <c r="A14" s="35"/>
      <c r="B14" s="12"/>
      <c r="C14" s="53" t="s">
        <v>59</v>
      </c>
      <c r="D14" s="2"/>
      <c r="E14" s="13">
        <f>SUM(E15:E16)</f>
        <v>0</v>
      </c>
      <c r="F14" s="13">
        <f>SUM(F15:F16)</f>
        <v>0</v>
      </c>
      <c r="G14" s="13">
        <f t="shared" si="0"/>
        <v>0</v>
      </c>
      <c r="H14" s="13">
        <f t="shared" ref="H14:I14" si="3">SUM(H15:H16)</f>
        <v>0</v>
      </c>
      <c r="I14" s="13">
        <f t="shared" si="3"/>
        <v>0</v>
      </c>
      <c r="J14" s="13">
        <f t="shared" si="2"/>
        <v>0</v>
      </c>
    </row>
    <row r="15" spans="1:11" ht="12.75" customHeight="1" x14ac:dyDescent="0.3">
      <c r="A15" s="35"/>
      <c r="B15" s="12"/>
      <c r="C15" s="52"/>
      <c r="D15" s="10" t="s">
        <v>256</v>
      </c>
      <c r="E15" s="11">
        <v>0</v>
      </c>
      <c r="F15" s="11">
        <v>0</v>
      </c>
      <c r="G15" s="11">
        <f t="shared" si="0"/>
        <v>0</v>
      </c>
      <c r="H15" s="11">
        <v>0</v>
      </c>
      <c r="I15" s="11">
        <v>0</v>
      </c>
      <c r="J15" s="11">
        <f>G15-H15</f>
        <v>0</v>
      </c>
    </row>
    <row r="16" spans="1:11" ht="12.75" customHeight="1" x14ac:dyDescent="0.3">
      <c r="A16" s="35"/>
      <c r="B16" s="12"/>
      <c r="C16" s="12"/>
      <c r="D16" s="10" t="s">
        <v>225</v>
      </c>
      <c r="E16" s="11">
        <v>0</v>
      </c>
      <c r="F16" s="11">
        <v>0</v>
      </c>
      <c r="G16" s="11">
        <f t="shared" si="0"/>
        <v>0</v>
      </c>
      <c r="H16" s="11">
        <v>0</v>
      </c>
      <c r="I16" s="11">
        <v>0</v>
      </c>
      <c r="J16" s="11">
        <f t="shared" si="2"/>
        <v>0</v>
      </c>
    </row>
    <row r="17" spans="1:11" ht="12.75" customHeight="1" x14ac:dyDescent="0.3">
      <c r="A17" s="35"/>
      <c r="B17" s="46" t="s">
        <v>7</v>
      </c>
      <c r="C17" s="46"/>
      <c r="D17" s="47"/>
      <c r="E17" s="13">
        <f>E18+E19</f>
        <v>0</v>
      </c>
      <c r="F17" s="13">
        <f>F18+F19</f>
        <v>0</v>
      </c>
      <c r="G17" s="13">
        <f t="shared" si="0"/>
        <v>0</v>
      </c>
      <c r="H17" s="13">
        <f t="shared" ref="H17:I17" si="4">H18+H19</f>
        <v>0</v>
      </c>
      <c r="I17" s="13">
        <f t="shared" si="4"/>
        <v>0</v>
      </c>
      <c r="J17" s="13">
        <f t="shared" si="2"/>
        <v>0</v>
      </c>
    </row>
    <row r="18" spans="1:11" ht="12.75" customHeight="1" x14ac:dyDescent="0.3">
      <c r="A18" s="35"/>
      <c r="B18" s="12"/>
      <c r="C18" s="53" t="s">
        <v>60</v>
      </c>
      <c r="D18" s="80"/>
      <c r="E18" s="13">
        <v>0</v>
      </c>
      <c r="F18" s="13">
        <v>0</v>
      </c>
      <c r="G18" s="13">
        <f t="shared" si="0"/>
        <v>0</v>
      </c>
      <c r="H18" s="13">
        <v>0</v>
      </c>
      <c r="I18" s="13">
        <v>0</v>
      </c>
      <c r="J18" s="13">
        <f t="shared" si="2"/>
        <v>0</v>
      </c>
    </row>
    <row r="19" spans="1:11" ht="12.75" customHeight="1" x14ac:dyDescent="0.3">
      <c r="A19" s="35"/>
      <c r="B19" s="12"/>
      <c r="C19" s="54" t="s">
        <v>61</v>
      </c>
      <c r="D19" s="80"/>
      <c r="E19" s="13">
        <f>SUM(E20)</f>
        <v>0</v>
      </c>
      <c r="F19" s="13">
        <f>SUM(F20)</f>
        <v>0</v>
      </c>
      <c r="G19" s="13">
        <f t="shared" si="0"/>
        <v>0</v>
      </c>
      <c r="H19" s="13">
        <f>SUM(H20)</f>
        <v>0</v>
      </c>
      <c r="I19" s="13">
        <f>SUM(I20)</f>
        <v>0</v>
      </c>
      <c r="J19" s="13">
        <f t="shared" si="2"/>
        <v>0</v>
      </c>
    </row>
    <row r="20" spans="1:11" ht="12.75" customHeight="1" x14ac:dyDescent="0.3">
      <c r="A20" s="35"/>
      <c r="B20" s="12"/>
      <c r="C20" s="12"/>
      <c r="D20" s="10" t="s">
        <v>374</v>
      </c>
      <c r="E20" s="11">
        <v>0</v>
      </c>
      <c r="F20" s="11">
        <v>0</v>
      </c>
      <c r="G20" s="11">
        <f t="shared" si="0"/>
        <v>0</v>
      </c>
      <c r="H20" s="11">
        <v>0</v>
      </c>
      <c r="I20" s="11">
        <v>0</v>
      </c>
      <c r="J20" s="11">
        <f t="shared" si="2"/>
        <v>0</v>
      </c>
    </row>
    <row r="21" spans="1:11" ht="12.75" customHeight="1" x14ac:dyDescent="0.3">
      <c r="A21" s="35"/>
      <c r="B21" s="12"/>
      <c r="C21" s="54" t="s">
        <v>62</v>
      </c>
      <c r="D21" s="80"/>
      <c r="E21" s="11">
        <v>0</v>
      </c>
      <c r="F21" s="11">
        <v>0</v>
      </c>
      <c r="G21" s="13">
        <f t="shared" si="0"/>
        <v>0</v>
      </c>
      <c r="H21" s="13">
        <v>0</v>
      </c>
      <c r="I21" s="13">
        <v>0</v>
      </c>
      <c r="J21" s="13">
        <f t="shared" si="2"/>
        <v>0</v>
      </c>
    </row>
    <row r="22" spans="1:11" ht="12.75" customHeight="1" x14ac:dyDescent="0.3">
      <c r="A22" s="35"/>
      <c r="B22" s="46" t="s">
        <v>8</v>
      </c>
      <c r="C22" s="46"/>
      <c r="D22" s="47"/>
      <c r="E22" s="13">
        <f>+E23+E24+E29+E30</f>
        <v>0</v>
      </c>
      <c r="F22" s="13">
        <f>+F23+F24+F29+F30</f>
        <v>0</v>
      </c>
      <c r="G22" s="13">
        <f t="shared" si="0"/>
        <v>0</v>
      </c>
      <c r="H22" s="13">
        <f t="shared" ref="H22:I22" si="5">+H23+H24+H29+H30</f>
        <v>0</v>
      </c>
      <c r="I22" s="13">
        <f t="shared" si="5"/>
        <v>0</v>
      </c>
      <c r="J22" s="13">
        <f t="shared" si="2"/>
        <v>0</v>
      </c>
    </row>
    <row r="23" spans="1:11" ht="12.75" customHeight="1" x14ac:dyDescent="0.3">
      <c r="A23" s="35"/>
      <c r="B23" s="12"/>
      <c r="C23" s="54" t="s">
        <v>63</v>
      </c>
      <c r="D23" s="80"/>
      <c r="E23" s="13">
        <v>0</v>
      </c>
      <c r="F23" s="13">
        <v>0</v>
      </c>
      <c r="G23" s="13">
        <f t="shared" si="0"/>
        <v>0</v>
      </c>
      <c r="H23" s="13">
        <v>0</v>
      </c>
      <c r="I23" s="13">
        <v>0</v>
      </c>
      <c r="J23" s="13">
        <f t="shared" si="2"/>
        <v>0</v>
      </c>
    </row>
    <row r="24" spans="1:11" ht="12.75" customHeight="1" x14ac:dyDescent="0.3">
      <c r="A24" s="35"/>
      <c r="B24" s="12"/>
      <c r="C24" s="54" t="s">
        <v>64</v>
      </c>
      <c r="D24" s="80"/>
      <c r="E24" s="13">
        <f>SUM(E25:E28)</f>
        <v>0</v>
      </c>
      <c r="F24" s="13">
        <f>SUM(F25:F28)</f>
        <v>0</v>
      </c>
      <c r="G24" s="13">
        <f t="shared" si="0"/>
        <v>0</v>
      </c>
      <c r="H24" s="13">
        <f>SUM(H25:H28)</f>
        <v>0</v>
      </c>
      <c r="I24" s="13">
        <f>SUM(I25:I28)</f>
        <v>0</v>
      </c>
      <c r="J24" s="13">
        <f t="shared" si="2"/>
        <v>0</v>
      </c>
    </row>
    <row r="25" spans="1:11" ht="12.75" customHeight="1" x14ac:dyDescent="0.3">
      <c r="A25" s="35"/>
      <c r="B25" s="12"/>
      <c r="C25" s="12"/>
      <c r="D25" s="10" t="s">
        <v>257</v>
      </c>
      <c r="E25" s="11">
        <v>0</v>
      </c>
      <c r="F25" s="11">
        <v>0</v>
      </c>
      <c r="G25" s="11">
        <f t="shared" si="0"/>
        <v>0</v>
      </c>
      <c r="H25" s="11">
        <v>0</v>
      </c>
      <c r="I25" s="11">
        <v>0</v>
      </c>
      <c r="J25" s="11">
        <f t="shared" si="2"/>
        <v>0</v>
      </c>
    </row>
    <row r="26" spans="1:11" ht="12.75" customHeight="1" x14ac:dyDescent="0.3">
      <c r="A26" s="35"/>
      <c r="B26" s="12"/>
      <c r="C26" s="12"/>
      <c r="D26" s="10" t="s">
        <v>258</v>
      </c>
      <c r="E26" s="11">
        <v>0</v>
      </c>
      <c r="F26" s="11">
        <v>0</v>
      </c>
      <c r="G26" s="11">
        <f t="shared" si="0"/>
        <v>0</v>
      </c>
      <c r="H26" s="11">
        <v>0</v>
      </c>
      <c r="I26" s="11">
        <v>0</v>
      </c>
      <c r="J26" s="11">
        <f t="shared" si="2"/>
        <v>0</v>
      </c>
    </row>
    <row r="27" spans="1:11" ht="12.75" customHeight="1" x14ac:dyDescent="0.3">
      <c r="A27" s="35"/>
      <c r="B27" s="12"/>
      <c r="C27" s="12"/>
      <c r="D27" s="10" t="s">
        <v>259</v>
      </c>
      <c r="E27" s="11">
        <v>0</v>
      </c>
      <c r="F27" s="11">
        <v>0</v>
      </c>
      <c r="G27" s="11">
        <f t="shared" si="0"/>
        <v>0</v>
      </c>
      <c r="H27" s="11">
        <v>0</v>
      </c>
      <c r="I27" s="11">
        <v>0</v>
      </c>
      <c r="J27" s="11">
        <f t="shared" si="2"/>
        <v>0</v>
      </c>
    </row>
    <row r="28" spans="1:11" ht="12.75" customHeight="1" x14ac:dyDescent="0.3">
      <c r="A28" s="35"/>
      <c r="B28" s="12"/>
      <c r="C28" s="12"/>
      <c r="D28" s="10" t="s">
        <v>260</v>
      </c>
      <c r="E28" s="11">
        <v>0</v>
      </c>
      <c r="F28" s="11">
        <v>0</v>
      </c>
      <c r="G28" s="11">
        <f t="shared" si="0"/>
        <v>0</v>
      </c>
      <c r="H28" s="11">
        <v>0</v>
      </c>
      <c r="I28" s="11">
        <v>0</v>
      </c>
      <c r="J28" s="11">
        <f>G28-H28</f>
        <v>0</v>
      </c>
      <c r="K28" s="2" t="s">
        <v>280</v>
      </c>
    </row>
    <row r="29" spans="1:11" ht="12.75" customHeight="1" x14ac:dyDescent="0.3">
      <c r="A29" s="35"/>
      <c r="B29" s="12"/>
      <c r="C29" s="54" t="s">
        <v>65</v>
      </c>
      <c r="D29" s="80"/>
      <c r="E29" s="13">
        <v>0</v>
      </c>
      <c r="F29" s="13">
        <v>0</v>
      </c>
      <c r="G29" s="13">
        <f t="shared" si="0"/>
        <v>0</v>
      </c>
      <c r="H29" s="13">
        <v>0</v>
      </c>
      <c r="I29" s="13">
        <v>0</v>
      </c>
      <c r="J29" s="13">
        <f t="shared" si="2"/>
        <v>0</v>
      </c>
    </row>
    <row r="30" spans="1:11" ht="12.75" customHeight="1" x14ac:dyDescent="0.3">
      <c r="A30" s="35"/>
      <c r="B30" s="12"/>
      <c r="C30" s="54" t="s">
        <v>66</v>
      </c>
      <c r="D30" s="80"/>
      <c r="E30" s="13">
        <f>SUM(E31:E32)</f>
        <v>0</v>
      </c>
      <c r="F30" s="13">
        <f>SUM(F31:F32)</f>
        <v>0</v>
      </c>
      <c r="G30" s="13">
        <f t="shared" si="0"/>
        <v>0</v>
      </c>
      <c r="H30" s="13">
        <f>SUM(H31:H32)</f>
        <v>0</v>
      </c>
      <c r="I30" s="13">
        <f>SUM(I31:I32)</f>
        <v>0</v>
      </c>
      <c r="J30" s="13">
        <f t="shared" si="2"/>
        <v>0</v>
      </c>
    </row>
    <row r="31" spans="1:11" ht="12.75" customHeight="1" x14ac:dyDescent="0.3">
      <c r="A31" s="35"/>
      <c r="B31" s="12"/>
      <c r="C31" s="12"/>
      <c r="D31" s="10" t="s">
        <v>305</v>
      </c>
      <c r="E31" s="11">
        <v>0</v>
      </c>
      <c r="F31" s="11">
        <v>0</v>
      </c>
      <c r="G31" s="11">
        <f t="shared" si="0"/>
        <v>0</v>
      </c>
      <c r="H31" s="11">
        <v>0</v>
      </c>
      <c r="I31" s="11">
        <v>0</v>
      </c>
      <c r="J31" s="11">
        <f t="shared" si="2"/>
        <v>0</v>
      </c>
    </row>
    <row r="32" spans="1:11" ht="12.75" customHeight="1" x14ac:dyDescent="0.3">
      <c r="A32" s="35"/>
      <c r="B32" s="12"/>
      <c r="C32" s="12"/>
      <c r="D32" s="10" t="s">
        <v>306</v>
      </c>
      <c r="E32" s="11">
        <v>0</v>
      </c>
      <c r="F32" s="11">
        <v>0</v>
      </c>
      <c r="G32" s="11">
        <f t="shared" si="0"/>
        <v>0</v>
      </c>
      <c r="H32" s="11">
        <v>0</v>
      </c>
      <c r="I32" s="11">
        <v>0</v>
      </c>
      <c r="J32" s="11">
        <f t="shared" si="2"/>
        <v>0</v>
      </c>
    </row>
    <row r="33" spans="1:10" ht="12.75" customHeight="1" x14ac:dyDescent="0.3">
      <c r="A33" s="35"/>
      <c r="B33" s="46" t="s">
        <v>9</v>
      </c>
      <c r="C33" s="46"/>
      <c r="D33" s="47"/>
      <c r="E33" s="13">
        <f>E34+E36+E37</f>
        <v>0</v>
      </c>
      <c r="F33" s="13">
        <f>F34+F36+F37</f>
        <v>0</v>
      </c>
      <c r="G33" s="13">
        <f t="shared" si="0"/>
        <v>0</v>
      </c>
      <c r="H33" s="13">
        <f>H34+H36+H37</f>
        <v>0</v>
      </c>
      <c r="I33" s="13">
        <f>I34+I36+I37</f>
        <v>0</v>
      </c>
      <c r="J33" s="13">
        <f t="shared" si="2"/>
        <v>0</v>
      </c>
    </row>
    <row r="34" spans="1:10" ht="12.75" customHeight="1" x14ac:dyDescent="0.3">
      <c r="A34" s="35"/>
      <c r="B34" s="12"/>
      <c r="C34" s="54" t="s">
        <v>67</v>
      </c>
      <c r="D34" s="80"/>
      <c r="E34" s="13">
        <f>+E35</f>
        <v>0</v>
      </c>
      <c r="F34" s="13">
        <f>+F35</f>
        <v>0</v>
      </c>
      <c r="G34" s="13">
        <f t="shared" si="0"/>
        <v>0</v>
      </c>
      <c r="H34" s="13">
        <f t="shared" ref="H34:I34" si="6">+H35</f>
        <v>0</v>
      </c>
      <c r="I34" s="13">
        <f t="shared" si="6"/>
        <v>0</v>
      </c>
      <c r="J34" s="13">
        <f t="shared" si="2"/>
        <v>0</v>
      </c>
    </row>
    <row r="35" spans="1:10" ht="12.75" customHeight="1" x14ac:dyDescent="0.3">
      <c r="A35" s="35"/>
      <c r="B35" s="12"/>
      <c r="C35" s="12"/>
      <c r="D35" s="10" t="s">
        <v>334</v>
      </c>
      <c r="E35" s="11">
        <v>0</v>
      </c>
      <c r="F35" s="11">
        <v>0</v>
      </c>
      <c r="G35" s="11">
        <f t="shared" si="0"/>
        <v>0</v>
      </c>
      <c r="H35" s="11">
        <v>0</v>
      </c>
      <c r="I35" s="11">
        <v>0</v>
      </c>
      <c r="J35" s="11">
        <f t="shared" si="2"/>
        <v>0</v>
      </c>
    </row>
    <row r="36" spans="1:10" ht="12.75" customHeight="1" x14ac:dyDescent="0.3">
      <c r="A36" s="35"/>
      <c r="B36" s="12"/>
      <c r="C36" s="54" t="s">
        <v>68</v>
      </c>
      <c r="D36" s="80"/>
      <c r="E36" s="11">
        <v>0</v>
      </c>
      <c r="F36" s="11">
        <v>0</v>
      </c>
      <c r="G36" s="13">
        <f t="shared" si="0"/>
        <v>0</v>
      </c>
      <c r="H36" s="13">
        <v>0</v>
      </c>
      <c r="I36" s="13">
        <v>0</v>
      </c>
      <c r="J36" s="13">
        <f t="shared" si="2"/>
        <v>0</v>
      </c>
    </row>
    <row r="37" spans="1:10" ht="12.75" customHeight="1" x14ac:dyDescent="0.3">
      <c r="A37" s="35"/>
      <c r="B37" s="12"/>
      <c r="C37" s="54" t="s">
        <v>69</v>
      </c>
      <c r="D37" s="80"/>
      <c r="E37" s="13">
        <v>0</v>
      </c>
      <c r="F37" s="13">
        <v>0</v>
      </c>
      <c r="G37" s="13">
        <f t="shared" si="0"/>
        <v>0</v>
      </c>
      <c r="H37" s="13">
        <v>0</v>
      </c>
      <c r="I37" s="13">
        <v>0</v>
      </c>
      <c r="J37" s="13">
        <f t="shared" si="2"/>
        <v>0</v>
      </c>
    </row>
    <row r="38" spans="1:10" ht="12.75" customHeight="1" x14ac:dyDescent="0.3">
      <c r="A38" s="35"/>
      <c r="B38" s="46" t="s">
        <v>10</v>
      </c>
      <c r="C38" s="46"/>
      <c r="D38" s="47"/>
      <c r="E38" s="13">
        <f>+E39+E40+E43+E44+E45</f>
        <v>0</v>
      </c>
      <c r="F38" s="13">
        <f>+F39+F40+F43+F44+F45</f>
        <v>0</v>
      </c>
      <c r="G38" s="13">
        <f t="shared" si="0"/>
        <v>0</v>
      </c>
      <c r="H38" s="13">
        <f>+H39+H40+H43+H44+H45</f>
        <v>0</v>
      </c>
      <c r="I38" s="13">
        <f>+I39+I40+I43+I44+I45</f>
        <v>0</v>
      </c>
      <c r="J38" s="13">
        <f t="shared" si="2"/>
        <v>0</v>
      </c>
    </row>
    <row r="39" spans="1:10" ht="12.75" customHeight="1" x14ac:dyDescent="0.3">
      <c r="A39" s="35"/>
      <c r="B39" s="12"/>
      <c r="C39" s="54" t="s">
        <v>70</v>
      </c>
      <c r="D39" s="80"/>
      <c r="E39" s="13">
        <v>0</v>
      </c>
      <c r="F39" s="13">
        <v>0</v>
      </c>
      <c r="G39" s="13">
        <f t="shared" si="0"/>
        <v>0</v>
      </c>
      <c r="H39" s="13">
        <v>0</v>
      </c>
      <c r="I39" s="13">
        <v>0</v>
      </c>
      <c r="J39" s="13">
        <f t="shared" si="2"/>
        <v>0</v>
      </c>
    </row>
    <row r="40" spans="1:10" ht="12.75" customHeight="1" x14ac:dyDescent="0.3">
      <c r="A40" s="35"/>
      <c r="B40" s="12"/>
      <c r="C40" s="54" t="s">
        <v>71</v>
      </c>
      <c r="D40" s="80"/>
      <c r="E40" s="13">
        <f>SUM(E41:E42)</f>
        <v>0</v>
      </c>
      <c r="F40" s="13">
        <f>SUM(F41:F42)</f>
        <v>0</v>
      </c>
      <c r="G40" s="13">
        <f t="shared" si="0"/>
        <v>0</v>
      </c>
      <c r="H40" s="13">
        <f>SUM(H41:H42)</f>
        <v>0</v>
      </c>
      <c r="I40" s="13">
        <f>SUM(I41:I42)</f>
        <v>0</v>
      </c>
      <c r="J40" s="13">
        <f t="shared" si="2"/>
        <v>0</v>
      </c>
    </row>
    <row r="41" spans="1:10" ht="12.75" customHeight="1" x14ac:dyDescent="0.3">
      <c r="A41" s="35"/>
      <c r="B41" s="12"/>
      <c r="C41" s="12"/>
      <c r="D41" s="10" t="s">
        <v>335</v>
      </c>
      <c r="E41" s="11">
        <v>0</v>
      </c>
      <c r="F41" s="11">
        <v>0</v>
      </c>
      <c r="G41" s="11">
        <f t="shared" si="0"/>
        <v>0</v>
      </c>
      <c r="H41" s="11">
        <v>0</v>
      </c>
      <c r="I41" s="11">
        <v>0</v>
      </c>
      <c r="J41" s="11">
        <f t="shared" si="2"/>
        <v>0</v>
      </c>
    </row>
    <row r="42" spans="1:10" ht="12.75" customHeight="1" x14ac:dyDescent="0.3">
      <c r="A42" s="35"/>
      <c r="B42" s="12"/>
      <c r="C42" s="12"/>
      <c r="D42" s="10" t="s">
        <v>294</v>
      </c>
      <c r="E42" s="11">
        <v>0</v>
      </c>
      <c r="F42" s="11">
        <v>0</v>
      </c>
      <c r="G42" s="11">
        <f t="shared" si="0"/>
        <v>0</v>
      </c>
      <c r="H42" s="11">
        <v>0</v>
      </c>
      <c r="I42" s="11">
        <v>0</v>
      </c>
      <c r="J42" s="11">
        <f t="shared" si="2"/>
        <v>0</v>
      </c>
    </row>
    <row r="43" spans="1:10" ht="12.75" customHeight="1" x14ac:dyDescent="0.3">
      <c r="A43" s="35"/>
      <c r="B43" s="12"/>
      <c r="C43" s="54" t="s">
        <v>72</v>
      </c>
      <c r="D43" s="80"/>
      <c r="E43" s="13">
        <v>0</v>
      </c>
      <c r="F43" s="13">
        <v>0</v>
      </c>
      <c r="G43" s="13">
        <f t="shared" si="0"/>
        <v>0</v>
      </c>
      <c r="H43" s="13">
        <v>0</v>
      </c>
      <c r="I43" s="13">
        <v>0</v>
      </c>
      <c r="J43" s="13">
        <f t="shared" si="2"/>
        <v>0</v>
      </c>
    </row>
    <row r="44" spans="1:10" ht="12.75" customHeight="1" x14ac:dyDescent="0.3">
      <c r="A44" s="35"/>
      <c r="B44" s="12"/>
      <c r="C44" s="54" t="s">
        <v>73</v>
      </c>
      <c r="D44" s="80"/>
      <c r="E44" s="13">
        <v>0</v>
      </c>
      <c r="F44" s="13">
        <v>0</v>
      </c>
      <c r="G44" s="13">
        <f t="shared" si="0"/>
        <v>0</v>
      </c>
      <c r="H44" s="13">
        <v>0</v>
      </c>
      <c r="I44" s="13">
        <v>0</v>
      </c>
      <c r="J44" s="13">
        <f t="shared" si="2"/>
        <v>0</v>
      </c>
    </row>
    <row r="45" spans="1:10" ht="12.75" customHeight="1" x14ac:dyDescent="0.3">
      <c r="A45" s="35"/>
      <c r="B45" s="12"/>
      <c r="C45" s="54" t="s">
        <v>74</v>
      </c>
      <c r="D45" s="80"/>
      <c r="E45" s="13">
        <f>SUM(E46:E46)</f>
        <v>0</v>
      </c>
      <c r="F45" s="13">
        <f>SUM(F46:F46)</f>
        <v>0</v>
      </c>
      <c r="G45" s="13">
        <f t="shared" si="0"/>
        <v>0</v>
      </c>
      <c r="H45" s="13">
        <f>SUM(H46:H46)</f>
        <v>0</v>
      </c>
      <c r="I45" s="13">
        <f>SUM(I46:I46)</f>
        <v>0</v>
      </c>
      <c r="J45" s="13">
        <f t="shared" si="2"/>
        <v>0</v>
      </c>
    </row>
    <row r="46" spans="1:10" ht="12.75" customHeight="1" x14ac:dyDescent="0.3">
      <c r="A46" s="35"/>
      <c r="B46" s="12"/>
      <c r="C46" s="12"/>
      <c r="D46" s="10" t="s">
        <v>281</v>
      </c>
      <c r="E46" s="11">
        <v>0</v>
      </c>
      <c r="F46" s="11">
        <v>0</v>
      </c>
      <c r="G46" s="11">
        <f t="shared" si="0"/>
        <v>0</v>
      </c>
      <c r="H46" s="11">
        <v>0</v>
      </c>
      <c r="I46" s="11">
        <v>0</v>
      </c>
      <c r="J46" s="11">
        <f t="shared" si="2"/>
        <v>0</v>
      </c>
    </row>
    <row r="47" spans="1:10" ht="12.75" customHeight="1" x14ac:dyDescent="0.3">
      <c r="A47" s="35"/>
      <c r="B47" s="46" t="s">
        <v>215</v>
      </c>
      <c r="C47" s="46"/>
      <c r="D47" s="47"/>
      <c r="E47" s="13">
        <f t="shared" ref="E47:F47" si="7">+E48</f>
        <v>0</v>
      </c>
      <c r="F47" s="13">
        <f t="shared" si="7"/>
        <v>0</v>
      </c>
      <c r="G47" s="13">
        <f t="shared" si="0"/>
        <v>0</v>
      </c>
      <c r="H47" s="13">
        <f>+H48</f>
        <v>0</v>
      </c>
      <c r="I47" s="13">
        <f>+I48</f>
        <v>0</v>
      </c>
      <c r="J47" s="13">
        <f t="shared" si="2"/>
        <v>0</v>
      </c>
    </row>
    <row r="48" spans="1:10" ht="26.25" customHeight="1" x14ac:dyDescent="0.3">
      <c r="A48" s="35"/>
      <c r="B48" s="12"/>
      <c r="C48" s="102" t="s">
        <v>216</v>
      </c>
      <c r="D48" s="103"/>
      <c r="E48" s="13">
        <f>+E49+E50</f>
        <v>0</v>
      </c>
      <c r="F48" s="13">
        <f t="shared" ref="F48:J48" si="8">+F49+F50</f>
        <v>0</v>
      </c>
      <c r="G48" s="13">
        <f t="shared" si="8"/>
        <v>0</v>
      </c>
      <c r="H48" s="13">
        <f t="shared" si="8"/>
        <v>0</v>
      </c>
      <c r="I48" s="13">
        <f t="shared" si="8"/>
        <v>0</v>
      </c>
      <c r="J48" s="13">
        <f t="shared" si="8"/>
        <v>0</v>
      </c>
    </row>
    <row r="49" spans="1:10" x14ac:dyDescent="0.3">
      <c r="A49" s="35"/>
      <c r="B49" s="12"/>
      <c r="C49" s="12"/>
      <c r="D49" s="10" t="s">
        <v>336</v>
      </c>
      <c r="E49" s="11">
        <v>0</v>
      </c>
      <c r="F49" s="11">
        <v>0</v>
      </c>
      <c r="G49" s="11">
        <f t="shared" si="0"/>
        <v>0</v>
      </c>
      <c r="H49" s="11">
        <v>0</v>
      </c>
      <c r="I49" s="11">
        <v>0</v>
      </c>
      <c r="J49" s="11">
        <f t="shared" si="2"/>
        <v>0</v>
      </c>
    </row>
    <row r="50" spans="1:10" ht="24" x14ac:dyDescent="0.3">
      <c r="A50" s="35"/>
      <c r="B50" s="12"/>
      <c r="C50" s="12"/>
      <c r="D50" s="10" t="s">
        <v>337</v>
      </c>
      <c r="E50" s="11">
        <v>0</v>
      </c>
      <c r="F50" s="11">
        <v>0</v>
      </c>
      <c r="G50" s="11">
        <f t="shared" si="0"/>
        <v>0</v>
      </c>
      <c r="H50" s="11">
        <v>0</v>
      </c>
      <c r="I50" s="11">
        <v>0</v>
      </c>
      <c r="J50" s="11">
        <f t="shared" si="2"/>
        <v>0</v>
      </c>
    </row>
    <row r="51" spans="1:10" ht="12.75" customHeight="1" x14ac:dyDescent="0.3">
      <c r="A51" s="35"/>
      <c r="B51" s="46" t="s">
        <v>11</v>
      </c>
      <c r="C51" s="46"/>
      <c r="D51" s="47"/>
      <c r="E51" s="13">
        <v>0</v>
      </c>
      <c r="F51" s="13">
        <v>0</v>
      </c>
      <c r="G51" s="13">
        <f t="shared" si="0"/>
        <v>0</v>
      </c>
      <c r="H51" s="13">
        <f t="shared" ref="H51:I51" si="9">SUM(H52:H53)</f>
        <v>0</v>
      </c>
      <c r="I51" s="13">
        <f t="shared" si="9"/>
        <v>0</v>
      </c>
      <c r="J51" s="13">
        <f t="shared" si="2"/>
        <v>0</v>
      </c>
    </row>
    <row r="52" spans="1:10" ht="12.75" customHeight="1" x14ac:dyDescent="0.3">
      <c r="A52" s="35"/>
      <c r="B52" s="12"/>
      <c r="C52" s="54" t="s">
        <v>75</v>
      </c>
      <c r="D52" s="80"/>
      <c r="E52" s="13">
        <v>0</v>
      </c>
      <c r="F52" s="13">
        <v>0</v>
      </c>
      <c r="G52" s="13">
        <f t="shared" si="0"/>
        <v>0</v>
      </c>
      <c r="H52" s="13">
        <v>0</v>
      </c>
      <c r="I52" s="13">
        <v>0</v>
      </c>
      <c r="J52" s="13">
        <f t="shared" si="2"/>
        <v>0</v>
      </c>
    </row>
    <row r="53" spans="1:10" ht="12.75" customHeight="1" x14ac:dyDescent="0.3">
      <c r="A53" s="35"/>
      <c r="B53" s="12"/>
      <c r="C53" s="54" t="s">
        <v>76</v>
      </c>
      <c r="D53" s="80"/>
      <c r="E53" s="13">
        <v>0</v>
      </c>
      <c r="F53" s="13">
        <v>0</v>
      </c>
      <c r="G53" s="13">
        <f t="shared" si="0"/>
        <v>0</v>
      </c>
      <c r="H53" s="13">
        <v>0</v>
      </c>
      <c r="I53" s="13">
        <v>0</v>
      </c>
      <c r="J53" s="13">
        <f t="shared" si="2"/>
        <v>0</v>
      </c>
    </row>
    <row r="54" spans="1:10" ht="12.75" customHeight="1" x14ac:dyDescent="0.3">
      <c r="A54" s="45" t="s">
        <v>12</v>
      </c>
      <c r="B54" s="46"/>
      <c r="C54" s="46"/>
      <c r="D54" s="47"/>
      <c r="E54" s="13">
        <f>SUM(E55+E74+E80+E112+E116+E102+E128+E134)</f>
        <v>0</v>
      </c>
      <c r="F54" s="13">
        <f>SUM(F55+F74+F80+F112+F116+F102+F128+F134)</f>
        <v>0</v>
      </c>
      <c r="G54" s="13">
        <f t="shared" si="0"/>
        <v>0</v>
      </c>
      <c r="H54" s="13">
        <f>SUM(H55+H74+H80+H112+H116+H102+H128+H134)</f>
        <v>0</v>
      </c>
      <c r="I54" s="13">
        <f>SUM(I55+I74+I80+I112+I116+I102+I128+I134)</f>
        <v>0</v>
      </c>
      <c r="J54" s="13">
        <f t="shared" si="2"/>
        <v>0</v>
      </c>
    </row>
    <row r="55" spans="1:10" ht="26.25" customHeight="1" x14ac:dyDescent="0.3">
      <c r="A55" s="35"/>
      <c r="B55" s="104" t="s">
        <v>13</v>
      </c>
      <c r="C55" s="104"/>
      <c r="D55" s="105"/>
      <c r="E55" s="13">
        <f>+E56+E59+E63+E65+E67+E70+E72+E73</f>
        <v>0</v>
      </c>
      <c r="F55" s="13">
        <f>+F56+F59+F63+F65+F67+F70+F72+F73</f>
        <v>0</v>
      </c>
      <c r="G55" s="13">
        <f t="shared" si="0"/>
        <v>0</v>
      </c>
      <c r="H55" s="13">
        <f>+H56+H59+H63+H65+H67+H70+H72+H73</f>
        <v>0</v>
      </c>
      <c r="I55" s="13">
        <f>+I56+I59+I63+I65+I67+I70+I72+I73</f>
        <v>0</v>
      </c>
      <c r="J55" s="13">
        <f t="shared" si="2"/>
        <v>0</v>
      </c>
    </row>
    <row r="56" spans="1:10" ht="12.75" customHeight="1" x14ac:dyDescent="0.3">
      <c r="A56" s="35"/>
      <c r="B56" s="12"/>
      <c r="C56" s="54" t="s">
        <v>77</v>
      </c>
      <c r="D56" s="80"/>
      <c r="E56" s="13">
        <f>+E57+E58</f>
        <v>0</v>
      </c>
      <c r="F56" s="13">
        <f>+F57+F58</f>
        <v>0</v>
      </c>
      <c r="G56" s="13">
        <f t="shared" si="0"/>
        <v>0</v>
      </c>
      <c r="H56" s="13">
        <f>+H57+H58</f>
        <v>0</v>
      </c>
      <c r="I56" s="13">
        <f>+I57+I58</f>
        <v>0</v>
      </c>
      <c r="J56" s="13">
        <f t="shared" si="2"/>
        <v>0</v>
      </c>
    </row>
    <row r="57" spans="1:10" ht="12.75" customHeight="1" x14ac:dyDescent="0.3">
      <c r="A57" s="35"/>
      <c r="B57" s="12"/>
      <c r="C57" s="12"/>
      <c r="D57" s="10" t="s">
        <v>338</v>
      </c>
      <c r="E57" s="11">
        <v>0</v>
      </c>
      <c r="F57" s="11">
        <v>0</v>
      </c>
      <c r="G57" s="11">
        <f>E57+F57</f>
        <v>0</v>
      </c>
      <c r="H57" s="11">
        <v>0</v>
      </c>
      <c r="I57" s="11">
        <v>0</v>
      </c>
      <c r="J57" s="11">
        <f>G57-H57</f>
        <v>0</v>
      </c>
    </row>
    <row r="58" spans="1:10" ht="12.75" customHeight="1" x14ac:dyDescent="0.3">
      <c r="A58" s="35"/>
      <c r="B58" s="12"/>
      <c r="C58" s="12"/>
      <c r="D58" s="10" t="s">
        <v>339</v>
      </c>
      <c r="E58" s="11">
        <v>0</v>
      </c>
      <c r="F58" s="11">
        <v>0</v>
      </c>
      <c r="G58" s="11">
        <f>E58+F58</f>
        <v>0</v>
      </c>
      <c r="H58" s="11">
        <f>G58</f>
        <v>0</v>
      </c>
      <c r="I58" s="11">
        <v>0</v>
      </c>
      <c r="J58" s="11">
        <f>G58-H58</f>
        <v>0</v>
      </c>
    </row>
    <row r="59" spans="1:10" ht="12.75" customHeight="1" x14ac:dyDescent="0.3">
      <c r="A59" s="35"/>
      <c r="B59" s="12"/>
      <c r="C59" s="54" t="s">
        <v>78</v>
      </c>
      <c r="D59" s="80"/>
      <c r="E59" s="13">
        <f>SUM(E60:E62)</f>
        <v>0</v>
      </c>
      <c r="F59" s="13">
        <f>SUM(F60:F62)</f>
        <v>0</v>
      </c>
      <c r="G59" s="13">
        <f t="shared" si="0"/>
        <v>0</v>
      </c>
      <c r="H59" s="13">
        <f>SUM(H60:H62)</f>
        <v>0</v>
      </c>
      <c r="I59" s="13">
        <f>SUM(I60:I62)</f>
        <v>0</v>
      </c>
      <c r="J59" s="13">
        <f t="shared" si="2"/>
        <v>0</v>
      </c>
    </row>
    <row r="60" spans="1:10" ht="12.75" customHeight="1" x14ac:dyDescent="0.3">
      <c r="A60" s="35"/>
      <c r="B60" s="12"/>
      <c r="C60" s="12"/>
      <c r="D60" s="10" t="s">
        <v>340</v>
      </c>
      <c r="E60" s="11">
        <v>0</v>
      </c>
      <c r="F60" s="11">
        <v>0</v>
      </c>
      <c r="G60" s="11">
        <f t="shared" si="0"/>
        <v>0</v>
      </c>
      <c r="H60" s="11">
        <v>0</v>
      </c>
      <c r="I60" s="11">
        <v>0</v>
      </c>
      <c r="J60" s="11">
        <f>G60-H60</f>
        <v>0</v>
      </c>
    </row>
    <row r="61" spans="1:10" ht="12.75" customHeight="1" x14ac:dyDescent="0.3">
      <c r="A61" s="35"/>
      <c r="B61" s="12"/>
      <c r="C61" s="12"/>
      <c r="D61" s="10" t="s">
        <v>261</v>
      </c>
      <c r="E61" s="11">
        <v>0</v>
      </c>
      <c r="F61" s="11">
        <v>0</v>
      </c>
      <c r="G61" s="11">
        <f t="shared" si="0"/>
        <v>0</v>
      </c>
      <c r="H61" s="11">
        <v>0</v>
      </c>
      <c r="I61" s="11">
        <v>0</v>
      </c>
      <c r="J61" s="11">
        <f t="shared" si="2"/>
        <v>0</v>
      </c>
    </row>
    <row r="62" spans="1:10" ht="12.75" customHeight="1" x14ac:dyDescent="0.3">
      <c r="A62" s="35"/>
      <c r="B62" s="12"/>
      <c r="C62" s="12"/>
      <c r="D62" s="10" t="s">
        <v>226</v>
      </c>
      <c r="E62" s="11">
        <v>0</v>
      </c>
      <c r="F62" s="11">
        <v>0</v>
      </c>
      <c r="G62" s="11">
        <f t="shared" si="0"/>
        <v>0</v>
      </c>
      <c r="H62" s="11">
        <v>0</v>
      </c>
      <c r="I62" s="11">
        <v>0</v>
      </c>
      <c r="J62" s="11">
        <f t="shared" si="2"/>
        <v>0</v>
      </c>
    </row>
    <row r="63" spans="1:10" ht="12.75" customHeight="1" x14ac:dyDescent="0.3">
      <c r="A63" s="35"/>
      <c r="B63" s="12"/>
      <c r="C63" s="54" t="s">
        <v>79</v>
      </c>
      <c r="D63" s="80"/>
      <c r="E63" s="13">
        <f>SUM(E64)</f>
        <v>0</v>
      </c>
      <c r="F63" s="13">
        <f>SUM(F64)</f>
        <v>0</v>
      </c>
      <c r="G63" s="13">
        <f>SUM(G64)</f>
        <v>0</v>
      </c>
      <c r="H63" s="13">
        <f>SUM(H64)</f>
        <v>0</v>
      </c>
      <c r="I63" s="13">
        <f>SUM(I64)</f>
        <v>0</v>
      </c>
      <c r="J63" s="13">
        <f t="shared" si="2"/>
        <v>0</v>
      </c>
    </row>
    <row r="64" spans="1:10" ht="12.75" customHeight="1" x14ac:dyDescent="0.3">
      <c r="A64" s="35"/>
      <c r="B64" s="12"/>
      <c r="C64" s="54"/>
      <c r="D64" s="10" t="s">
        <v>307</v>
      </c>
      <c r="E64" s="11">
        <v>0</v>
      </c>
      <c r="F64" s="11">
        <v>0</v>
      </c>
      <c r="G64" s="11">
        <f t="shared" si="0"/>
        <v>0</v>
      </c>
      <c r="H64" s="11">
        <v>0</v>
      </c>
      <c r="I64" s="11">
        <v>0</v>
      </c>
      <c r="J64" s="11">
        <f t="shared" si="2"/>
        <v>0</v>
      </c>
    </row>
    <row r="65" spans="1:10" ht="24.75" customHeight="1" x14ac:dyDescent="0.3">
      <c r="A65" s="35"/>
      <c r="B65" s="12"/>
      <c r="C65" s="102" t="s">
        <v>80</v>
      </c>
      <c r="D65" s="103"/>
      <c r="E65" s="13">
        <f>+E66</f>
        <v>0</v>
      </c>
      <c r="F65" s="13">
        <f t="shared" ref="F65" si="10">+F66</f>
        <v>0</v>
      </c>
      <c r="G65" s="13">
        <f t="shared" si="0"/>
        <v>0</v>
      </c>
      <c r="H65" s="13">
        <f>+H66</f>
        <v>0</v>
      </c>
      <c r="I65" s="13">
        <f t="shared" ref="I65" si="11">+I66</f>
        <v>0</v>
      </c>
      <c r="J65" s="13">
        <f t="shared" si="2"/>
        <v>0</v>
      </c>
    </row>
    <row r="66" spans="1:10" x14ac:dyDescent="0.3">
      <c r="A66" s="35"/>
      <c r="B66" s="12"/>
      <c r="C66" s="12"/>
      <c r="D66" s="10" t="s">
        <v>341</v>
      </c>
      <c r="E66" s="11">
        <v>0</v>
      </c>
      <c r="F66" s="11">
        <v>0</v>
      </c>
      <c r="G66" s="11">
        <f>E66+F66</f>
        <v>0</v>
      </c>
      <c r="H66" s="11">
        <v>0</v>
      </c>
      <c r="I66" s="11">
        <v>0</v>
      </c>
      <c r="J66" s="11">
        <f t="shared" si="2"/>
        <v>0</v>
      </c>
    </row>
    <row r="67" spans="1:10" ht="12.75" customHeight="1" x14ac:dyDescent="0.3">
      <c r="A67" s="35"/>
      <c r="B67" s="12"/>
      <c r="C67" s="54" t="s">
        <v>81</v>
      </c>
      <c r="D67" s="80"/>
      <c r="E67" s="13">
        <f>E68+E69</f>
        <v>0</v>
      </c>
      <c r="F67" s="13">
        <f>F68+F69</f>
        <v>0</v>
      </c>
      <c r="G67" s="13">
        <f>E67+F67</f>
        <v>0</v>
      </c>
      <c r="H67" s="13">
        <f>H68+H69</f>
        <v>0</v>
      </c>
      <c r="I67" s="13">
        <f>+I68+I69</f>
        <v>0</v>
      </c>
      <c r="J67" s="13">
        <f t="shared" si="2"/>
        <v>0</v>
      </c>
    </row>
    <row r="68" spans="1:10" ht="12.75" customHeight="1" x14ac:dyDescent="0.3">
      <c r="A68" s="35"/>
      <c r="B68" s="12"/>
      <c r="C68" s="58"/>
      <c r="D68" s="10" t="s">
        <v>342</v>
      </c>
      <c r="E68" s="11">
        <v>0</v>
      </c>
      <c r="F68" s="11">
        <v>0</v>
      </c>
      <c r="G68" s="11">
        <f t="shared" si="0"/>
        <v>0</v>
      </c>
      <c r="H68" s="11">
        <v>0</v>
      </c>
      <c r="I68" s="11">
        <v>0</v>
      </c>
      <c r="J68" s="11">
        <f t="shared" si="2"/>
        <v>0</v>
      </c>
    </row>
    <row r="69" spans="1:10" ht="12.75" customHeight="1" x14ac:dyDescent="0.3">
      <c r="A69" s="35"/>
      <c r="B69" s="12"/>
      <c r="C69" s="58"/>
      <c r="D69" s="10" t="s">
        <v>343</v>
      </c>
      <c r="E69" s="11">
        <v>0</v>
      </c>
      <c r="F69" s="11">
        <v>0</v>
      </c>
      <c r="G69" s="11">
        <f t="shared" si="0"/>
        <v>0</v>
      </c>
      <c r="H69" s="11">
        <v>0</v>
      </c>
      <c r="I69" s="11">
        <v>0</v>
      </c>
      <c r="J69" s="11">
        <f t="shared" si="2"/>
        <v>0</v>
      </c>
    </row>
    <row r="70" spans="1:10" ht="12.75" customHeight="1" x14ac:dyDescent="0.3">
      <c r="A70" s="35"/>
      <c r="B70" s="12"/>
      <c r="C70" s="54" t="s">
        <v>82</v>
      </c>
      <c r="D70" s="80"/>
      <c r="E70" s="13">
        <f>+E71</f>
        <v>0</v>
      </c>
      <c r="F70" s="13">
        <f>+F71</f>
        <v>0</v>
      </c>
      <c r="G70" s="13">
        <f t="shared" si="0"/>
        <v>0</v>
      </c>
      <c r="H70" s="13">
        <f t="shared" ref="H70:I70" si="12">+H71</f>
        <v>0</v>
      </c>
      <c r="I70" s="13">
        <f t="shared" si="12"/>
        <v>0</v>
      </c>
      <c r="J70" s="13">
        <f t="shared" si="2"/>
        <v>0</v>
      </c>
    </row>
    <row r="71" spans="1:10" ht="12.75" customHeight="1" x14ac:dyDescent="0.3">
      <c r="A71" s="35"/>
      <c r="B71" s="12"/>
      <c r="C71" s="12"/>
      <c r="D71" s="10" t="s">
        <v>344</v>
      </c>
      <c r="E71" s="11">
        <v>0</v>
      </c>
      <c r="F71" s="11">
        <v>0</v>
      </c>
      <c r="G71" s="11">
        <f>E71+F71</f>
        <v>0</v>
      </c>
      <c r="H71" s="11">
        <v>0</v>
      </c>
      <c r="I71" s="11">
        <v>0</v>
      </c>
      <c r="J71" s="11">
        <f t="shared" si="2"/>
        <v>0</v>
      </c>
    </row>
    <row r="72" spans="1:10" ht="12.75" customHeight="1" x14ac:dyDescent="0.3">
      <c r="A72" s="35"/>
      <c r="B72" s="12"/>
      <c r="C72" s="54" t="s">
        <v>83</v>
      </c>
      <c r="D72" s="80"/>
      <c r="E72" s="13">
        <v>0</v>
      </c>
      <c r="F72" s="13">
        <v>0</v>
      </c>
      <c r="G72" s="13">
        <f t="shared" si="0"/>
        <v>0</v>
      </c>
      <c r="H72" s="13">
        <v>0</v>
      </c>
      <c r="I72" s="13">
        <v>0</v>
      </c>
      <c r="J72" s="13">
        <f t="shared" si="2"/>
        <v>0</v>
      </c>
    </row>
    <row r="73" spans="1:10" ht="12.75" customHeight="1" x14ac:dyDescent="0.3">
      <c r="A73" s="35"/>
      <c r="B73" s="12"/>
      <c r="C73" s="54" t="s">
        <v>84</v>
      </c>
      <c r="D73" s="80"/>
      <c r="E73" s="13">
        <v>0</v>
      </c>
      <c r="F73" s="13">
        <v>0</v>
      </c>
      <c r="G73" s="13">
        <f t="shared" si="0"/>
        <v>0</v>
      </c>
      <c r="H73" s="13">
        <v>0</v>
      </c>
      <c r="I73" s="13">
        <v>0</v>
      </c>
      <c r="J73" s="13">
        <f t="shared" si="2"/>
        <v>0</v>
      </c>
    </row>
    <row r="74" spans="1:10" ht="12.75" customHeight="1" x14ac:dyDescent="0.3">
      <c r="A74" s="35"/>
      <c r="B74" s="46" t="s">
        <v>14</v>
      </c>
      <c r="C74" s="46"/>
      <c r="D74" s="47"/>
      <c r="E74" s="13">
        <f>+E75+E79</f>
        <v>0</v>
      </c>
      <c r="F74" s="13">
        <f>+F75+F79</f>
        <v>0</v>
      </c>
      <c r="G74" s="13">
        <f t="shared" si="0"/>
        <v>0</v>
      </c>
      <c r="H74" s="13">
        <f>+H75+H79</f>
        <v>0</v>
      </c>
      <c r="I74" s="13">
        <f>+I75+I79</f>
        <v>0</v>
      </c>
      <c r="J74" s="13">
        <f t="shared" si="2"/>
        <v>0</v>
      </c>
    </row>
    <row r="75" spans="1:10" ht="12.75" customHeight="1" x14ac:dyDescent="0.3">
      <c r="A75" s="35"/>
      <c r="B75" s="12"/>
      <c r="C75" s="54" t="s">
        <v>85</v>
      </c>
      <c r="D75" s="80"/>
      <c r="E75" s="13">
        <f t="shared" ref="E75:J75" si="13">SUM(E76:E78)</f>
        <v>0</v>
      </c>
      <c r="F75" s="13">
        <f t="shared" si="13"/>
        <v>0</v>
      </c>
      <c r="G75" s="13">
        <f t="shared" si="13"/>
        <v>0</v>
      </c>
      <c r="H75" s="13">
        <f t="shared" si="13"/>
        <v>0</v>
      </c>
      <c r="I75" s="13">
        <f t="shared" si="13"/>
        <v>0</v>
      </c>
      <c r="J75" s="13">
        <f t="shared" si="13"/>
        <v>0</v>
      </c>
    </row>
    <row r="76" spans="1:10" ht="12.75" customHeight="1" x14ac:dyDescent="0.3">
      <c r="A76" s="35"/>
      <c r="B76" s="12"/>
      <c r="C76" s="12"/>
      <c r="D76" s="10" t="s">
        <v>345</v>
      </c>
      <c r="E76" s="11">
        <v>0</v>
      </c>
      <c r="F76" s="11">
        <v>0</v>
      </c>
      <c r="G76" s="11">
        <f t="shared" si="0"/>
        <v>0</v>
      </c>
      <c r="H76" s="11">
        <v>0</v>
      </c>
      <c r="I76" s="11">
        <v>0</v>
      </c>
      <c r="J76" s="11">
        <f t="shared" ref="J76:J78" si="14">G76-H76</f>
        <v>0</v>
      </c>
    </row>
    <row r="77" spans="1:10" ht="12.75" customHeight="1" x14ac:dyDescent="0.3">
      <c r="A77" s="35"/>
      <c r="B77" s="12"/>
      <c r="C77" s="12"/>
      <c r="D77" s="10" t="s">
        <v>227</v>
      </c>
      <c r="E77" s="11">
        <v>0</v>
      </c>
      <c r="F77" s="11">
        <v>0</v>
      </c>
      <c r="G77" s="11">
        <f t="shared" si="0"/>
        <v>0</v>
      </c>
      <c r="H77" s="11">
        <v>0</v>
      </c>
      <c r="I77" s="11">
        <v>0</v>
      </c>
      <c r="J77" s="11">
        <f t="shared" si="14"/>
        <v>0</v>
      </c>
    </row>
    <row r="78" spans="1:10" ht="12.75" customHeight="1" x14ac:dyDescent="0.3">
      <c r="A78" s="35"/>
      <c r="B78" s="12"/>
      <c r="C78" s="12"/>
      <c r="D78" s="10" t="s">
        <v>262</v>
      </c>
      <c r="E78" s="11">
        <v>0</v>
      </c>
      <c r="F78" s="11">
        <v>0</v>
      </c>
      <c r="G78" s="11">
        <f t="shared" si="0"/>
        <v>0</v>
      </c>
      <c r="H78" s="11">
        <v>0</v>
      </c>
      <c r="I78" s="11">
        <v>0</v>
      </c>
      <c r="J78" s="11">
        <f t="shared" si="14"/>
        <v>0</v>
      </c>
    </row>
    <row r="79" spans="1:10" ht="12.75" customHeight="1" x14ac:dyDescent="0.3">
      <c r="A79" s="35"/>
      <c r="B79" s="12"/>
      <c r="C79" s="54" t="s">
        <v>86</v>
      </c>
      <c r="D79" s="80"/>
      <c r="E79" s="13">
        <v>0</v>
      </c>
      <c r="F79" s="13">
        <v>0</v>
      </c>
      <c r="G79" s="13">
        <f t="shared" si="0"/>
        <v>0</v>
      </c>
      <c r="H79" s="13">
        <v>0</v>
      </c>
      <c r="I79" s="13">
        <v>0</v>
      </c>
      <c r="J79" s="13">
        <f t="shared" si="2"/>
        <v>0</v>
      </c>
    </row>
    <row r="80" spans="1:10" ht="12.75" customHeight="1" x14ac:dyDescent="0.3">
      <c r="A80" s="35"/>
      <c r="B80" s="46" t="s">
        <v>15</v>
      </c>
      <c r="C80" s="46"/>
      <c r="D80" s="47"/>
      <c r="E80" s="13">
        <f>+E81+E84+E86+E87+E89+E90+E93+E96+E98</f>
        <v>0</v>
      </c>
      <c r="F80" s="13">
        <f>+F81+F84+F86+F87+F89+F90+F93+F96+F98</f>
        <v>0</v>
      </c>
      <c r="G80" s="13">
        <f t="shared" si="0"/>
        <v>0</v>
      </c>
      <c r="H80" s="13">
        <f>+H81+H84+H86+H87+H89+H90+H93+H96+H98</f>
        <v>0</v>
      </c>
      <c r="I80" s="13">
        <f>+I81+I84+I86+I87+I89+I90+I93+I96+I98</f>
        <v>0</v>
      </c>
      <c r="J80" s="13">
        <f t="shared" si="2"/>
        <v>0</v>
      </c>
    </row>
    <row r="81" spans="1:10" ht="12.75" customHeight="1" x14ac:dyDescent="0.3">
      <c r="A81" s="35"/>
      <c r="B81" s="12"/>
      <c r="C81" s="54" t="s">
        <v>87</v>
      </c>
      <c r="D81" s="80"/>
      <c r="E81" s="13">
        <f>SUM(E82:E83)</f>
        <v>0</v>
      </c>
      <c r="F81" s="13">
        <f t="shared" ref="F81:I81" si="15">SUM(F82:F83)</f>
        <v>0</v>
      </c>
      <c r="G81" s="13">
        <f t="shared" si="15"/>
        <v>0</v>
      </c>
      <c r="H81" s="13">
        <f t="shared" si="15"/>
        <v>0</v>
      </c>
      <c r="I81" s="13">
        <f t="shared" si="15"/>
        <v>0</v>
      </c>
      <c r="J81" s="13">
        <f t="shared" si="2"/>
        <v>0</v>
      </c>
    </row>
    <row r="82" spans="1:10" ht="22.5" customHeight="1" x14ac:dyDescent="0.3">
      <c r="A82" s="35"/>
      <c r="B82" s="12"/>
      <c r="C82" s="54"/>
      <c r="D82" s="10" t="s">
        <v>346</v>
      </c>
      <c r="E82" s="11">
        <v>0</v>
      </c>
      <c r="F82" s="11">
        <v>0</v>
      </c>
      <c r="G82" s="11">
        <f t="shared" ref="G82:G83" si="16">E82+F82</f>
        <v>0</v>
      </c>
      <c r="H82" s="11">
        <v>0</v>
      </c>
      <c r="I82" s="11">
        <v>0</v>
      </c>
      <c r="J82" s="11">
        <f t="shared" si="2"/>
        <v>0</v>
      </c>
    </row>
    <row r="83" spans="1:10" ht="12.75" customHeight="1" x14ac:dyDescent="0.3">
      <c r="A83" s="35"/>
      <c r="B83" s="12"/>
      <c r="C83" s="54"/>
      <c r="D83" s="10" t="s">
        <v>347</v>
      </c>
      <c r="E83" s="11">
        <v>0</v>
      </c>
      <c r="F83" s="11">
        <v>0</v>
      </c>
      <c r="G83" s="11">
        <f t="shared" si="16"/>
        <v>0</v>
      </c>
      <c r="H83" s="11">
        <v>0</v>
      </c>
      <c r="I83" s="11">
        <v>0</v>
      </c>
      <c r="J83" s="11">
        <f t="shared" si="2"/>
        <v>0</v>
      </c>
    </row>
    <row r="84" spans="1:10" ht="12.75" customHeight="1" x14ac:dyDescent="0.3">
      <c r="A84" s="35"/>
      <c r="B84" s="12"/>
      <c r="C84" s="54" t="s">
        <v>88</v>
      </c>
      <c r="D84" s="80"/>
      <c r="E84" s="13">
        <f>SUM(E85)</f>
        <v>0</v>
      </c>
      <c r="F84" s="13">
        <f>SUM(F85)</f>
        <v>0</v>
      </c>
      <c r="G84" s="13">
        <f t="shared" si="0"/>
        <v>0</v>
      </c>
      <c r="H84" s="13">
        <f>SUM(H85)</f>
        <v>0</v>
      </c>
      <c r="I84" s="13">
        <f>SUM(I85)</f>
        <v>0</v>
      </c>
      <c r="J84" s="13">
        <f t="shared" si="2"/>
        <v>0</v>
      </c>
    </row>
    <row r="85" spans="1:10" ht="12.75" customHeight="1" x14ac:dyDescent="0.3">
      <c r="A85" s="35"/>
      <c r="B85" s="12"/>
      <c r="C85" s="12"/>
      <c r="D85" s="10" t="s">
        <v>88</v>
      </c>
      <c r="E85" s="11">
        <v>0</v>
      </c>
      <c r="F85" s="11">
        <v>0</v>
      </c>
      <c r="G85" s="11">
        <f t="shared" si="0"/>
        <v>0</v>
      </c>
      <c r="H85" s="11">
        <v>0</v>
      </c>
      <c r="I85" s="11">
        <v>0</v>
      </c>
      <c r="J85" s="11">
        <f t="shared" si="2"/>
        <v>0</v>
      </c>
    </row>
    <row r="86" spans="1:10" ht="12.75" customHeight="1" x14ac:dyDescent="0.3">
      <c r="A86" s="35"/>
      <c r="B86" s="12"/>
      <c r="C86" s="54" t="s">
        <v>89</v>
      </c>
      <c r="D86" s="80"/>
      <c r="E86" s="13">
        <v>0</v>
      </c>
      <c r="F86" s="13">
        <v>0</v>
      </c>
      <c r="G86" s="13">
        <f t="shared" si="0"/>
        <v>0</v>
      </c>
      <c r="H86" s="13">
        <v>0</v>
      </c>
      <c r="I86" s="13">
        <v>0</v>
      </c>
      <c r="J86" s="13">
        <f t="shared" si="2"/>
        <v>0</v>
      </c>
    </row>
    <row r="87" spans="1:10" ht="12.75" customHeight="1" x14ac:dyDescent="0.3">
      <c r="A87" s="35"/>
      <c r="B87" s="12"/>
      <c r="C87" s="54" t="s">
        <v>90</v>
      </c>
      <c r="D87" s="80"/>
      <c r="E87" s="13">
        <f>+E88</f>
        <v>0</v>
      </c>
      <c r="F87" s="13">
        <f>+F88</f>
        <v>0</v>
      </c>
      <c r="G87" s="13">
        <f t="shared" si="0"/>
        <v>0</v>
      </c>
      <c r="H87" s="13">
        <f>+H88</f>
        <v>0</v>
      </c>
      <c r="I87" s="13">
        <f>I88</f>
        <v>0</v>
      </c>
      <c r="J87" s="13">
        <f t="shared" si="2"/>
        <v>0</v>
      </c>
    </row>
    <row r="88" spans="1:10" ht="12.75" customHeight="1" x14ac:dyDescent="0.3">
      <c r="A88" s="35"/>
      <c r="B88" s="12"/>
      <c r="C88" s="58"/>
      <c r="D88" s="10" t="s">
        <v>90</v>
      </c>
      <c r="E88" s="11">
        <v>0</v>
      </c>
      <c r="F88" s="11">
        <v>0</v>
      </c>
      <c r="G88" s="11">
        <f t="shared" si="0"/>
        <v>0</v>
      </c>
      <c r="H88" s="11">
        <v>0</v>
      </c>
      <c r="I88" s="11">
        <v>0</v>
      </c>
      <c r="J88" s="11">
        <f>G88-H88</f>
        <v>0</v>
      </c>
    </row>
    <row r="89" spans="1:10" ht="12.75" customHeight="1" x14ac:dyDescent="0.3">
      <c r="A89" s="35"/>
      <c r="B89" s="12"/>
      <c r="C89" s="54" t="s">
        <v>91</v>
      </c>
      <c r="D89" s="80"/>
      <c r="E89" s="13">
        <v>0</v>
      </c>
      <c r="F89" s="13">
        <v>0</v>
      </c>
      <c r="G89" s="13">
        <f t="shared" si="0"/>
        <v>0</v>
      </c>
      <c r="H89" s="13">
        <v>0</v>
      </c>
      <c r="I89" s="13">
        <v>0</v>
      </c>
      <c r="J89" s="13">
        <f t="shared" si="2"/>
        <v>0</v>
      </c>
    </row>
    <row r="90" spans="1:10" ht="12.75" customHeight="1" x14ac:dyDescent="0.3">
      <c r="A90" s="35"/>
      <c r="B90" s="12"/>
      <c r="C90" s="54" t="s">
        <v>92</v>
      </c>
      <c r="D90" s="80"/>
      <c r="E90" s="13">
        <f>+E91+E92</f>
        <v>0</v>
      </c>
      <c r="F90" s="13">
        <f>+F91+F92</f>
        <v>0</v>
      </c>
      <c r="G90" s="13">
        <f>+G91+G92</f>
        <v>0</v>
      </c>
      <c r="H90" s="13">
        <f>+H91+H92</f>
        <v>0</v>
      </c>
      <c r="I90" s="13">
        <f>+I91+I92</f>
        <v>0</v>
      </c>
      <c r="J90" s="13">
        <f>G90-H90</f>
        <v>0</v>
      </c>
    </row>
    <row r="91" spans="1:10" ht="12.75" customHeight="1" x14ac:dyDescent="0.3">
      <c r="A91" s="35"/>
      <c r="B91" s="12"/>
      <c r="C91" s="12"/>
      <c r="D91" s="10" t="s">
        <v>348</v>
      </c>
      <c r="E91" s="11">
        <v>0</v>
      </c>
      <c r="F91" s="11">
        <v>0</v>
      </c>
      <c r="G91" s="11">
        <f t="shared" si="0"/>
        <v>0</v>
      </c>
      <c r="H91" s="11">
        <v>0</v>
      </c>
      <c r="I91" s="11">
        <v>0</v>
      </c>
      <c r="J91" s="11">
        <f t="shared" si="2"/>
        <v>0</v>
      </c>
    </row>
    <row r="92" spans="1:10" ht="12.75" customHeight="1" x14ac:dyDescent="0.3">
      <c r="A92" s="35"/>
      <c r="B92" s="12"/>
      <c r="C92" s="12"/>
      <c r="D92" s="10" t="s">
        <v>349</v>
      </c>
      <c r="E92" s="11">
        <v>0</v>
      </c>
      <c r="F92" s="11">
        <v>0</v>
      </c>
      <c r="G92" s="11">
        <f t="shared" si="0"/>
        <v>0</v>
      </c>
      <c r="H92" s="11">
        <v>0</v>
      </c>
      <c r="I92" s="11">
        <v>0</v>
      </c>
      <c r="J92" s="11">
        <f t="shared" si="2"/>
        <v>0</v>
      </c>
    </row>
    <row r="93" spans="1:10" ht="12.75" customHeight="1" x14ac:dyDescent="0.3">
      <c r="A93" s="35"/>
      <c r="B93" s="12"/>
      <c r="C93" s="54" t="s">
        <v>93</v>
      </c>
      <c r="D93" s="80"/>
      <c r="E93" s="13">
        <f>+E94+E95</f>
        <v>0</v>
      </c>
      <c r="F93" s="13">
        <f>+F94+F95</f>
        <v>0</v>
      </c>
      <c r="G93" s="13">
        <f t="shared" si="0"/>
        <v>0</v>
      </c>
      <c r="H93" s="13">
        <f>+H94+H95</f>
        <v>0</v>
      </c>
      <c r="I93" s="13">
        <f>+I94+I95</f>
        <v>0</v>
      </c>
      <c r="J93" s="13">
        <f>G93-H93</f>
        <v>0</v>
      </c>
    </row>
    <row r="94" spans="1:10" ht="12.75" customHeight="1" x14ac:dyDescent="0.3">
      <c r="A94" s="35"/>
      <c r="B94" s="12"/>
      <c r="C94" s="58"/>
      <c r="D94" s="10" t="s">
        <v>350</v>
      </c>
      <c r="E94" s="11">
        <v>0</v>
      </c>
      <c r="F94" s="11">
        <v>0</v>
      </c>
      <c r="G94" s="11">
        <f t="shared" si="0"/>
        <v>0</v>
      </c>
      <c r="H94" s="11">
        <v>0</v>
      </c>
      <c r="I94" s="11">
        <v>0</v>
      </c>
      <c r="J94" s="11">
        <f>G94-H94</f>
        <v>0</v>
      </c>
    </row>
    <row r="95" spans="1:10" ht="12.75" customHeight="1" x14ac:dyDescent="0.3">
      <c r="A95" s="35"/>
      <c r="B95" s="12"/>
      <c r="C95" s="58"/>
      <c r="D95" s="10" t="s">
        <v>351</v>
      </c>
      <c r="E95" s="11">
        <v>0</v>
      </c>
      <c r="F95" s="11">
        <v>0</v>
      </c>
      <c r="G95" s="11">
        <f t="shared" si="0"/>
        <v>0</v>
      </c>
      <c r="H95" s="11">
        <v>0</v>
      </c>
      <c r="I95" s="11">
        <v>0</v>
      </c>
      <c r="J95" s="11">
        <f t="shared" si="2"/>
        <v>0</v>
      </c>
    </row>
    <row r="96" spans="1:10" ht="12.75" customHeight="1" x14ac:dyDescent="0.3">
      <c r="A96" s="35"/>
      <c r="B96" s="12"/>
      <c r="C96" s="54" t="s">
        <v>94</v>
      </c>
      <c r="D96" s="80"/>
      <c r="E96" s="13">
        <f>E97</f>
        <v>0</v>
      </c>
      <c r="F96" s="13">
        <f t="shared" ref="F96:I96" si="17">F97</f>
        <v>0</v>
      </c>
      <c r="G96" s="13">
        <f t="shared" si="17"/>
        <v>0</v>
      </c>
      <c r="H96" s="13">
        <f t="shared" si="17"/>
        <v>0</v>
      </c>
      <c r="I96" s="13">
        <f t="shared" si="17"/>
        <v>0</v>
      </c>
      <c r="J96" s="13">
        <f t="shared" si="2"/>
        <v>0</v>
      </c>
    </row>
    <row r="97" spans="1:10" ht="12.75" customHeight="1" x14ac:dyDescent="0.3">
      <c r="A97" s="35"/>
      <c r="B97" s="12"/>
      <c r="C97" s="54"/>
      <c r="D97" s="10" t="s">
        <v>352</v>
      </c>
      <c r="E97" s="11">
        <v>0</v>
      </c>
      <c r="F97" s="11">
        <v>0</v>
      </c>
      <c r="G97" s="11">
        <f t="shared" ref="G97" si="18">E97+F97</f>
        <v>0</v>
      </c>
      <c r="H97" s="11">
        <v>0</v>
      </c>
      <c r="I97" s="11">
        <v>0</v>
      </c>
      <c r="J97" s="11">
        <f>G97-H97</f>
        <v>0</v>
      </c>
    </row>
    <row r="98" spans="1:10" ht="12.75" customHeight="1" x14ac:dyDescent="0.3">
      <c r="A98" s="35"/>
      <c r="B98" s="12"/>
      <c r="C98" s="54" t="s">
        <v>95</v>
      </c>
      <c r="D98" s="80"/>
      <c r="E98" s="13">
        <f>SUM(E99:E101)</f>
        <v>0</v>
      </c>
      <c r="F98" s="13">
        <f>SUM(F99:F101)</f>
        <v>0</v>
      </c>
      <c r="G98" s="13">
        <f t="shared" si="0"/>
        <v>0</v>
      </c>
      <c r="H98" s="13">
        <f>SUM(H99:H101)</f>
        <v>0</v>
      </c>
      <c r="I98" s="13">
        <f>SUM(I99:I101)</f>
        <v>0</v>
      </c>
      <c r="J98" s="13">
        <f t="shared" si="2"/>
        <v>0</v>
      </c>
    </row>
    <row r="99" spans="1:10" ht="27" customHeight="1" x14ac:dyDescent="0.3">
      <c r="A99" s="35"/>
      <c r="B99" s="12"/>
      <c r="C99" s="12"/>
      <c r="D99" s="10" t="s">
        <v>353</v>
      </c>
      <c r="E99" s="11">
        <v>0</v>
      </c>
      <c r="F99" s="11">
        <v>0</v>
      </c>
      <c r="G99" s="11">
        <f t="shared" si="0"/>
        <v>0</v>
      </c>
      <c r="H99" s="11">
        <v>0</v>
      </c>
      <c r="I99" s="11">
        <v>0</v>
      </c>
      <c r="J99" s="11">
        <f t="shared" ref="J99:J183" si="19">G99-H99</f>
        <v>0</v>
      </c>
    </row>
    <row r="100" spans="1:10" ht="12.75" customHeight="1" x14ac:dyDescent="0.3">
      <c r="A100" s="35"/>
      <c r="B100" s="12"/>
      <c r="C100" s="12"/>
      <c r="D100" s="10" t="s">
        <v>354</v>
      </c>
      <c r="E100" s="11">
        <v>0</v>
      </c>
      <c r="F100" s="11">
        <v>0</v>
      </c>
      <c r="G100" s="11">
        <f t="shared" si="0"/>
        <v>0</v>
      </c>
      <c r="H100" s="11">
        <v>0</v>
      </c>
      <c r="I100" s="11">
        <v>0</v>
      </c>
      <c r="J100" s="11">
        <f t="shared" si="19"/>
        <v>0</v>
      </c>
    </row>
    <row r="101" spans="1:10" ht="12.75" customHeight="1" x14ac:dyDescent="0.3">
      <c r="A101" s="35"/>
      <c r="B101" s="12"/>
      <c r="C101" s="12"/>
      <c r="D101" s="10" t="s">
        <v>228</v>
      </c>
      <c r="E101" s="11">
        <v>0</v>
      </c>
      <c r="F101" s="11">
        <v>0</v>
      </c>
      <c r="G101" s="11">
        <f t="shared" si="0"/>
        <v>0</v>
      </c>
      <c r="H101" s="11">
        <v>0</v>
      </c>
      <c r="I101" s="11">
        <v>0</v>
      </c>
      <c r="J101" s="11">
        <f t="shared" si="19"/>
        <v>0</v>
      </c>
    </row>
    <row r="102" spans="1:10" ht="12.75" customHeight="1" x14ac:dyDescent="0.3">
      <c r="A102" s="35"/>
      <c r="B102" s="46" t="s">
        <v>217</v>
      </c>
      <c r="C102" s="46"/>
      <c r="D102" s="47"/>
      <c r="E102" s="13">
        <f>+E103+E105+E108+E110</f>
        <v>0</v>
      </c>
      <c r="F102" s="13">
        <f>+F103+F105+F108+F110</f>
        <v>0</v>
      </c>
      <c r="G102" s="13">
        <f>E102+F102</f>
        <v>0</v>
      </c>
      <c r="H102" s="13">
        <f>+H103+H105+H108+H110</f>
        <v>0</v>
      </c>
      <c r="I102" s="13">
        <f>+I103+I105+I108+I110</f>
        <v>0</v>
      </c>
      <c r="J102" s="13">
        <f>G102-H102</f>
        <v>0</v>
      </c>
    </row>
    <row r="103" spans="1:10" ht="12.75" customHeight="1" x14ac:dyDescent="0.3">
      <c r="A103" s="35"/>
      <c r="B103" s="12"/>
      <c r="C103" s="54" t="s">
        <v>218</v>
      </c>
      <c r="D103" s="80"/>
      <c r="E103" s="13">
        <f>+E104</f>
        <v>0</v>
      </c>
      <c r="F103" s="13">
        <f>+F104</f>
        <v>0</v>
      </c>
      <c r="G103" s="13">
        <f>E103+F103</f>
        <v>0</v>
      </c>
      <c r="H103" s="13">
        <f t="shared" ref="H103:I103" si="20">+H104</f>
        <v>0</v>
      </c>
      <c r="I103" s="13">
        <f t="shared" si="20"/>
        <v>0</v>
      </c>
      <c r="J103" s="13">
        <f t="shared" si="19"/>
        <v>0</v>
      </c>
    </row>
    <row r="104" spans="1:10" ht="12.75" customHeight="1" x14ac:dyDescent="0.3">
      <c r="A104" s="35"/>
      <c r="B104" s="12"/>
      <c r="C104" s="12"/>
      <c r="D104" s="10" t="s">
        <v>229</v>
      </c>
      <c r="E104" s="11">
        <v>0</v>
      </c>
      <c r="F104" s="11">
        <v>0</v>
      </c>
      <c r="G104" s="11">
        <f t="shared" ref="G104:G111" si="21">E104+F104</f>
        <v>0</v>
      </c>
      <c r="H104" s="11">
        <v>0</v>
      </c>
      <c r="I104" s="11">
        <v>0</v>
      </c>
      <c r="J104" s="11">
        <f t="shared" si="19"/>
        <v>0</v>
      </c>
    </row>
    <row r="105" spans="1:10" ht="12.75" customHeight="1" x14ac:dyDescent="0.3">
      <c r="A105" s="35"/>
      <c r="B105" s="12"/>
      <c r="C105" s="54" t="s">
        <v>356</v>
      </c>
      <c r="D105" s="80"/>
      <c r="E105" s="13">
        <f>+E106+E107</f>
        <v>0</v>
      </c>
      <c r="F105" s="13">
        <f>+F106+F107</f>
        <v>0</v>
      </c>
      <c r="G105" s="13">
        <f t="shared" si="21"/>
        <v>0</v>
      </c>
      <c r="H105" s="13">
        <f>+H106+H107</f>
        <v>0</v>
      </c>
      <c r="I105" s="13">
        <f>+I106+I107</f>
        <v>0</v>
      </c>
      <c r="J105" s="13">
        <f t="shared" si="19"/>
        <v>0</v>
      </c>
    </row>
    <row r="106" spans="1:10" ht="24.75" customHeight="1" x14ac:dyDescent="0.3">
      <c r="A106" s="35"/>
      <c r="B106" s="12"/>
      <c r="C106" s="12"/>
      <c r="D106" s="10" t="s">
        <v>355</v>
      </c>
      <c r="E106" s="11">
        <v>0</v>
      </c>
      <c r="F106" s="11">
        <v>0</v>
      </c>
      <c r="G106" s="11">
        <f t="shared" si="21"/>
        <v>0</v>
      </c>
      <c r="H106" s="11">
        <v>0</v>
      </c>
      <c r="I106" s="11">
        <v>0</v>
      </c>
      <c r="J106" s="11">
        <f t="shared" si="19"/>
        <v>0</v>
      </c>
    </row>
    <row r="107" spans="1:10" ht="12.75" customHeight="1" x14ac:dyDescent="0.3">
      <c r="A107" s="35"/>
      <c r="B107" s="12"/>
      <c r="C107" s="12"/>
      <c r="D107" s="10" t="s">
        <v>276</v>
      </c>
      <c r="E107" s="11">
        <v>0</v>
      </c>
      <c r="F107" s="11">
        <v>0</v>
      </c>
      <c r="G107" s="11">
        <f t="shared" si="21"/>
        <v>0</v>
      </c>
      <c r="H107" s="11">
        <v>0</v>
      </c>
      <c r="I107" s="11">
        <v>0</v>
      </c>
      <c r="J107" s="11">
        <f t="shared" si="19"/>
        <v>0</v>
      </c>
    </row>
    <row r="108" spans="1:10" s="17" customFormat="1" ht="12.75" customHeight="1" x14ac:dyDescent="0.3">
      <c r="A108" s="36"/>
      <c r="B108" s="79"/>
      <c r="C108" s="104" t="s">
        <v>357</v>
      </c>
      <c r="D108" s="105"/>
      <c r="E108" s="13">
        <f>+E109</f>
        <v>0</v>
      </c>
      <c r="F108" s="13">
        <f>+F109</f>
        <v>0</v>
      </c>
      <c r="G108" s="13">
        <f t="shared" si="21"/>
        <v>0</v>
      </c>
      <c r="H108" s="13">
        <f>+H109</f>
        <v>0</v>
      </c>
      <c r="I108" s="13">
        <f>+I109</f>
        <v>0</v>
      </c>
      <c r="J108" s="13">
        <f t="shared" si="19"/>
        <v>0</v>
      </c>
    </row>
    <row r="109" spans="1:10" ht="12.75" customHeight="1" x14ac:dyDescent="0.3">
      <c r="A109" s="35"/>
      <c r="B109" s="12"/>
      <c r="C109" s="12"/>
      <c r="D109" s="10" t="s">
        <v>358</v>
      </c>
      <c r="E109" s="11">
        <v>0</v>
      </c>
      <c r="F109" s="11">
        <v>0</v>
      </c>
      <c r="G109" s="11">
        <f t="shared" si="21"/>
        <v>0</v>
      </c>
      <c r="H109" s="11">
        <v>0</v>
      </c>
      <c r="I109" s="11">
        <v>0</v>
      </c>
      <c r="J109" s="11">
        <f t="shared" si="19"/>
        <v>0</v>
      </c>
    </row>
    <row r="110" spans="1:10" ht="12.75" customHeight="1" x14ac:dyDescent="0.3">
      <c r="A110" s="35"/>
      <c r="B110" s="12"/>
      <c r="C110" s="54" t="s">
        <v>263</v>
      </c>
      <c r="D110" s="80"/>
      <c r="E110" s="13">
        <f>+E111</f>
        <v>0</v>
      </c>
      <c r="F110" s="13">
        <f>+F111</f>
        <v>0</v>
      </c>
      <c r="G110" s="13">
        <f t="shared" si="21"/>
        <v>0</v>
      </c>
      <c r="H110" s="13">
        <f t="shared" ref="H110:I110" si="22">+H111</f>
        <v>0</v>
      </c>
      <c r="I110" s="13">
        <f t="shared" si="22"/>
        <v>0</v>
      </c>
      <c r="J110" s="13">
        <f t="shared" si="19"/>
        <v>0</v>
      </c>
    </row>
    <row r="111" spans="1:10" ht="12.75" customHeight="1" x14ac:dyDescent="0.3">
      <c r="A111" s="35"/>
      <c r="B111" s="12"/>
      <c r="C111" s="12"/>
      <c r="D111" s="10" t="s">
        <v>263</v>
      </c>
      <c r="E111" s="11">
        <v>0</v>
      </c>
      <c r="F111" s="11">
        <v>0</v>
      </c>
      <c r="G111" s="11">
        <f t="shared" si="21"/>
        <v>0</v>
      </c>
      <c r="H111" s="11">
        <v>0</v>
      </c>
      <c r="I111" s="11">
        <v>0</v>
      </c>
      <c r="J111" s="11">
        <f>G111-H111</f>
        <v>0</v>
      </c>
    </row>
    <row r="112" spans="1:10" ht="12.75" customHeight="1" x14ac:dyDescent="0.3">
      <c r="A112" s="35"/>
      <c r="B112" s="46" t="s">
        <v>16</v>
      </c>
      <c r="C112" s="46"/>
      <c r="D112" s="47"/>
      <c r="E112" s="13">
        <f>SUM(E113)</f>
        <v>0</v>
      </c>
      <c r="F112" s="13">
        <f>SUM(F113)</f>
        <v>0</v>
      </c>
      <c r="G112" s="13">
        <f t="shared" si="0"/>
        <v>0</v>
      </c>
      <c r="H112" s="13">
        <f t="shared" ref="H112:I112" si="23">SUM(H113)</f>
        <v>0</v>
      </c>
      <c r="I112" s="13">
        <f t="shared" si="23"/>
        <v>0</v>
      </c>
      <c r="J112" s="13">
        <f t="shared" si="19"/>
        <v>0</v>
      </c>
    </row>
    <row r="113" spans="1:10" ht="12.75" customHeight="1" x14ac:dyDescent="0.3">
      <c r="A113" s="35"/>
      <c r="B113" s="12"/>
      <c r="C113" s="54" t="s">
        <v>96</v>
      </c>
      <c r="D113" s="80"/>
      <c r="E113" s="13">
        <f>SUM(E114:E115)</f>
        <v>0</v>
      </c>
      <c r="F113" s="13">
        <f>SUM(F114:F115)</f>
        <v>0</v>
      </c>
      <c r="G113" s="13">
        <f t="shared" si="0"/>
        <v>0</v>
      </c>
      <c r="H113" s="13">
        <f>SUM(H114:H115)</f>
        <v>0</v>
      </c>
      <c r="I113" s="13">
        <f>SUM(I114:I115)</f>
        <v>0</v>
      </c>
      <c r="J113" s="13">
        <f t="shared" si="19"/>
        <v>0</v>
      </c>
    </row>
    <row r="114" spans="1:10" ht="12.75" customHeight="1" x14ac:dyDescent="0.3">
      <c r="A114" s="35"/>
      <c r="B114" s="12"/>
      <c r="C114" s="12"/>
      <c r="D114" s="10" t="s">
        <v>359</v>
      </c>
      <c r="E114" s="11">
        <v>0</v>
      </c>
      <c r="F114" s="11">
        <v>0</v>
      </c>
      <c r="G114" s="11">
        <f>E114+F114</f>
        <v>0</v>
      </c>
      <c r="H114" s="11">
        <v>0</v>
      </c>
      <c r="I114" s="11">
        <v>0</v>
      </c>
      <c r="J114" s="11">
        <f t="shared" si="19"/>
        <v>0</v>
      </c>
    </row>
    <row r="115" spans="1:10" ht="12.75" customHeight="1" x14ac:dyDescent="0.3">
      <c r="A115" s="35"/>
      <c r="B115" s="12"/>
      <c r="C115" s="12"/>
      <c r="D115" s="10" t="s">
        <v>230</v>
      </c>
      <c r="E115" s="11">
        <v>0</v>
      </c>
      <c r="F115" s="11">
        <v>0</v>
      </c>
      <c r="G115" s="11">
        <f t="shared" si="0"/>
        <v>0</v>
      </c>
      <c r="H115" s="11">
        <v>0</v>
      </c>
      <c r="I115" s="11">
        <v>0</v>
      </c>
      <c r="J115" s="11">
        <f t="shared" si="19"/>
        <v>0</v>
      </c>
    </row>
    <row r="116" spans="1:10" ht="12.75" customHeight="1" x14ac:dyDescent="0.3">
      <c r="A116" s="35"/>
      <c r="B116" s="46" t="s">
        <v>17</v>
      </c>
      <c r="C116" s="46"/>
      <c r="D116" s="47"/>
      <c r="E116" s="13">
        <f>+E117+E121+E124+E125+E126</f>
        <v>0</v>
      </c>
      <c r="F116" s="13">
        <f>+F117+F121+F124+F125+F126</f>
        <v>0</v>
      </c>
      <c r="G116" s="13">
        <f t="shared" si="0"/>
        <v>0</v>
      </c>
      <c r="H116" s="13">
        <f>+H117+H121+H124+H125+H126</f>
        <v>0</v>
      </c>
      <c r="I116" s="13">
        <f>+I117+I121+I124+I125+I126</f>
        <v>0</v>
      </c>
      <c r="J116" s="13">
        <f t="shared" si="19"/>
        <v>0</v>
      </c>
    </row>
    <row r="117" spans="1:10" ht="12.75" customHeight="1" x14ac:dyDescent="0.3">
      <c r="A117" s="35"/>
      <c r="B117" s="12"/>
      <c r="C117" s="54" t="s">
        <v>97</v>
      </c>
      <c r="D117" s="80"/>
      <c r="E117" s="13">
        <f>+E118+E119+E120</f>
        <v>0</v>
      </c>
      <c r="F117" s="13">
        <f t="shared" ref="F117:I117" si="24">+F118+F119+F120</f>
        <v>0</v>
      </c>
      <c r="G117" s="13">
        <f t="shared" si="24"/>
        <v>0</v>
      </c>
      <c r="H117" s="13">
        <f t="shared" si="24"/>
        <v>0</v>
      </c>
      <c r="I117" s="13">
        <f t="shared" si="24"/>
        <v>0</v>
      </c>
      <c r="J117" s="13">
        <f>G117-H117</f>
        <v>0</v>
      </c>
    </row>
    <row r="118" spans="1:10" ht="12.75" customHeight="1" x14ac:dyDescent="0.3">
      <c r="A118" s="35"/>
      <c r="B118" s="12"/>
      <c r="C118" s="12"/>
      <c r="D118" s="10" t="s">
        <v>358</v>
      </c>
      <c r="E118" s="11">
        <v>0</v>
      </c>
      <c r="F118" s="11">
        <v>0</v>
      </c>
      <c r="G118" s="11">
        <f t="shared" si="0"/>
        <v>0</v>
      </c>
      <c r="H118" s="11">
        <v>0</v>
      </c>
      <c r="I118" s="11">
        <v>0</v>
      </c>
      <c r="J118" s="11">
        <f t="shared" si="19"/>
        <v>0</v>
      </c>
    </row>
    <row r="119" spans="1:10" ht="23.25" customHeight="1" x14ac:dyDescent="0.3">
      <c r="A119" s="35"/>
      <c r="B119" s="12"/>
      <c r="C119" s="12"/>
      <c r="D119" s="10" t="s">
        <v>360</v>
      </c>
      <c r="E119" s="11">
        <v>0</v>
      </c>
      <c r="F119" s="11">
        <v>0</v>
      </c>
      <c r="G119" s="11">
        <f t="shared" si="0"/>
        <v>0</v>
      </c>
      <c r="H119" s="11">
        <v>0</v>
      </c>
      <c r="I119" s="11">
        <v>0</v>
      </c>
      <c r="J119" s="11">
        <f t="shared" si="19"/>
        <v>0</v>
      </c>
    </row>
    <row r="120" spans="1:10" ht="12.75" customHeight="1" x14ac:dyDescent="0.3">
      <c r="A120" s="35"/>
      <c r="B120" s="12"/>
      <c r="C120" s="12"/>
      <c r="D120" s="10" t="s">
        <v>361</v>
      </c>
      <c r="E120" s="11">
        <v>0</v>
      </c>
      <c r="F120" s="11">
        <v>0</v>
      </c>
      <c r="G120" s="11">
        <f t="shared" si="0"/>
        <v>0</v>
      </c>
      <c r="H120" s="11">
        <v>0</v>
      </c>
      <c r="I120" s="11">
        <v>0</v>
      </c>
      <c r="J120" s="11">
        <f t="shared" si="19"/>
        <v>0</v>
      </c>
    </row>
    <row r="121" spans="1:10" ht="12.75" customHeight="1" x14ac:dyDescent="0.3">
      <c r="A121" s="35"/>
      <c r="B121" s="12"/>
      <c r="C121" s="54" t="s">
        <v>98</v>
      </c>
      <c r="D121" s="80"/>
      <c r="E121" s="13">
        <f>+E122+E123</f>
        <v>0</v>
      </c>
      <c r="F121" s="13">
        <f t="shared" ref="F121:I121" si="25">+F122+F123</f>
        <v>0</v>
      </c>
      <c r="G121" s="13">
        <f>+G122+G123</f>
        <v>0</v>
      </c>
      <c r="H121" s="13">
        <f t="shared" si="25"/>
        <v>0</v>
      </c>
      <c r="I121" s="13">
        <f t="shared" si="25"/>
        <v>0</v>
      </c>
      <c r="J121" s="13">
        <f>G121-H121</f>
        <v>0</v>
      </c>
    </row>
    <row r="122" spans="1:10" ht="21.75" customHeight="1" x14ac:dyDescent="0.3">
      <c r="A122" s="35"/>
      <c r="B122" s="12"/>
      <c r="C122" s="58"/>
      <c r="D122" s="10" t="s">
        <v>362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f t="shared" si="19"/>
        <v>0</v>
      </c>
    </row>
    <row r="123" spans="1:10" ht="12.75" customHeight="1" x14ac:dyDescent="0.3">
      <c r="A123" s="35"/>
      <c r="B123" s="12"/>
      <c r="C123" s="58"/>
      <c r="D123" s="10" t="s">
        <v>363</v>
      </c>
      <c r="E123" s="11">
        <v>0</v>
      </c>
      <c r="F123" s="11">
        <v>0</v>
      </c>
      <c r="G123" s="11">
        <f t="shared" si="0"/>
        <v>0</v>
      </c>
      <c r="H123" s="11">
        <v>0</v>
      </c>
      <c r="I123" s="11">
        <v>0</v>
      </c>
      <c r="J123" s="11">
        <f t="shared" si="19"/>
        <v>0</v>
      </c>
    </row>
    <row r="124" spans="1:10" ht="12.75" customHeight="1" x14ac:dyDescent="0.3">
      <c r="A124" s="35"/>
      <c r="B124" s="12"/>
      <c r="C124" s="54" t="s">
        <v>99</v>
      </c>
      <c r="D124" s="80"/>
      <c r="E124" s="13">
        <v>0</v>
      </c>
      <c r="F124" s="13">
        <v>0</v>
      </c>
      <c r="G124" s="13">
        <f t="shared" si="0"/>
        <v>0</v>
      </c>
      <c r="H124" s="13">
        <v>0</v>
      </c>
      <c r="I124" s="13">
        <v>0</v>
      </c>
      <c r="J124" s="13">
        <f t="shared" si="19"/>
        <v>0</v>
      </c>
    </row>
    <row r="125" spans="1:10" ht="12.75" customHeight="1" x14ac:dyDescent="0.3">
      <c r="A125" s="35"/>
      <c r="B125" s="12"/>
      <c r="C125" s="54" t="s">
        <v>100</v>
      </c>
      <c r="D125" s="80"/>
      <c r="E125" s="13">
        <v>0</v>
      </c>
      <c r="F125" s="13">
        <v>0</v>
      </c>
      <c r="G125" s="13">
        <f t="shared" si="0"/>
        <v>0</v>
      </c>
      <c r="H125" s="13">
        <v>0</v>
      </c>
      <c r="I125" s="13">
        <v>0</v>
      </c>
      <c r="J125" s="13">
        <f t="shared" si="19"/>
        <v>0</v>
      </c>
    </row>
    <row r="126" spans="1:10" ht="12.75" customHeight="1" x14ac:dyDescent="0.3">
      <c r="A126" s="35"/>
      <c r="B126" s="12"/>
      <c r="C126" s="54" t="s">
        <v>101</v>
      </c>
      <c r="D126" s="80"/>
      <c r="E126" s="13">
        <f>+E127</f>
        <v>0</v>
      </c>
      <c r="F126" s="13">
        <f>+F127</f>
        <v>0</v>
      </c>
      <c r="G126" s="13">
        <f t="shared" si="0"/>
        <v>0</v>
      </c>
      <c r="H126" s="13">
        <f>+H127</f>
        <v>0</v>
      </c>
      <c r="I126" s="13">
        <f>+I127</f>
        <v>0</v>
      </c>
      <c r="J126" s="13">
        <f t="shared" si="19"/>
        <v>0</v>
      </c>
    </row>
    <row r="127" spans="1:10" ht="26.25" customHeight="1" x14ac:dyDescent="0.3">
      <c r="A127" s="35"/>
      <c r="B127" s="12"/>
      <c r="C127" s="58"/>
      <c r="D127" s="10" t="s">
        <v>308</v>
      </c>
      <c r="E127" s="11">
        <v>0</v>
      </c>
      <c r="F127" s="11">
        <v>0</v>
      </c>
      <c r="G127" s="11">
        <f t="shared" si="0"/>
        <v>0</v>
      </c>
      <c r="H127" s="11">
        <v>0</v>
      </c>
      <c r="I127" s="11">
        <v>0</v>
      </c>
      <c r="J127" s="11">
        <f t="shared" si="19"/>
        <v>0</v>
      </c>
    </row>
    <row r="128" spans="1:10" ht="12.75" customHeight="1" x14ac:dyDescent="0.3">
      <c r="A128" s="35"/>
      <c r="B128" s="46" t="s">
        <v>18</v>
      </c>
      <c r="C128" s="46"/>
      <c r="D128" s="47"/>
      <c r="E128" s="13">
        <f>E129+E132</f>
        <v>0</v>
      </c>
      <c r="F128" s="13">
        <f>F129+F132</f>
        <v>0</v>
      </c>
      <c r="G128" s="13">
        <f t="shared" si="0"/>
        <v>0</v>
      </c>
      <c r="H128" s="13">
        <f>H129+H132</f>
        <v>0</v>
      </c>
      <c r="I128" s="13">
        <f>I129+I132</f>
        <v>0</v>
      </c>
      <c r="J128" s="13">
        <f t="shared" si="19"/>
        <v>0</v>
      </c>
    </row>
    <row r="129" spans="1:10" ht="12.75" customHeight="1" x14ac:dyDescent="0.3">
      <c r="A129" s="35"/>
      <c r="B129" s="12"/>
      <c r="C129" s="54" t="s">
        <v>102</v>
      </c>
      <c r="D129" s="80"/>
      <c r="E129" s="13">
        <f>+E130+E131</f>
        <v>0</v>
      </c>
      <c r="F129" s="13">
        <f t="shared" ref="F129:I129" si="26">+F130+F131</f>
        <v>0</v>
      </c>
      <c r="G129" s="13">
        <f t="shared" si="26"/>
        <v>0</v>
      </c>
      <c r="H129" s="13">
        <f t="shared" si="26"/>
        <v>0</v>
      </c>
      <c r="I129" s="13">
        <f t="shared" si="26"/>
        <v>0</v>
      </c>
      <c r="J129" s="13">
        <f t="shared" si="19"/>
        <v>0</v>
      </c>
    </row>
    <row r="130" spans="1:10" x14ac:dyDescent="0.3">
      <c r="A130" s="35"/>
      <c r="B130" s="12"/>
      <c r="C130" s="12"/>
      <c r="D130" s="10" t="s">
        <v>364</v>
      </c>
      <c r="E130" s="11">
        <v>0</v>
      </c>
      <c r="F130" s="11">
        <v>0</v>
      </c>
      <c r="G130" s="11">
        <f t="shared" ref="G130:G131" si="27">E130+F130</f>
        <v>0</v>
      </c>
      <c r="H130" s="11">
        <v>0</v>
      </c>
      <c r="I130" s="11">
        <v>0</v>
      </c>
      <c r="J130" s="11">
        <f t="shared" si="19"/>
        <v>0</v>
      </c>
    </row>
    <row r="131" spans="1:10" x14ac:dyDescent="0.3">
      <c r="A131" s="35"/>
      <c r="B131" s="12"/>
      <c r="C131" s="40"/>
      <c r="D131" s="24" t="s">
        <v>289</v>
      </c>
      <c r="E131" s="11">
        <v>0</v>
      </c>
      <c r="F131" s="11">
        <v>0</v>
      </c>
      <c r="G131" s="11">
        <f t="shared" si="27"/>
        <v>0</v>
      </c>
      <c r="H131" s="11">
        <v>0</v>
      </c>
      <c r="I131" s="11">
        <v>0</v>
      </c>
      <c r="J131" s="11">
        <f t="shared" si="19"/>
        <v>0</v>
      </c>
    </row>
    <row r="132" spans="1:10" ht="12.75" customHeight="1" x14ac:dyDescent="0.3">
      <c r="A132" s="35"/>
      <c r="B132" s="12"/>
      <c r="C132" s="54" t="s">
        <v>103</v>
      </c>
      <c r="D132" s="80"/>
      <c r="E132" s="13">
        <f>+E133</f>
        <v>0</v>
      </c>
      <c r="F132" s="13">
        <f>+F133</f>
        <v>0</v>
      </c>
      <c r="G132" s="13">
        <f t="shared" ref="G132:H132" si="28">+G133</f>
        <v>0</v>
      </c>
      <c r="H132" s="13">
        <f t="shared" si="28"/>
        <v>0</v>
      </c>
      <c r="I132" s="13">
        <f>+I133</f>
        <v>0</v>
      </c>
      <c r="J132" s="13">
        <f t="shared" si="19"/>
        <v>0</v>
      </c>
    </row>
    <row r="133" spans="1:10" ht="18.75" customHeight="1" x14ac:dyDescent="0.3">
      <c r="A133" s="35"/>
      <c r="B133" s="12"/>
      <c r="C133" s="54"/>
      <c r="D133" s="24" t="s">
        <v>365</v>
      </c>
      <c r="E133" s="11">
        <v>0</v>
      </c>
      <c r="F133" s="11">
        <v>0</v>
      </c>
      <c r="G133" s="11">
        <f t="shared" si="0"/>
        <v>0</v>
      </c>
      <c r="H133" s="11">
        <v>0</v>
      </c>
      <c r="I133" s="11">
        <v>0</v>
      </c>
      <c r="J133" s="11">
        <f t="shared" si="19"/>
        <v>0</v>
      </c>
    </row>
    <row r="134" spans="1:10" ht="12.75" customHeight="1" x14ac:dyDescent="0.3">
      <c r="A134" s="35"/>
      <c r="B134" s="46" t="s">
        <v>19</v>
      </c>
      <c r="C134" s="46"/>
      <c r="D134" s="47"/>
      <c r="E134" s="13">
        <f>+E135+E139+E141+E143+E145+E149+E151+E153</f>
        <v>0</v>
      </c>
      <c r="F134" s="13">
        <f>+F135+F139+F141+F143+F145+F149+F151+F153</f>
        <v>0</v>
      </c>
      <c r="G134" s="13">
        <f t="shared" si="0"/>
        <v>0</v>
      </c>
      <c r="H134" s="13">
        <f>+H135+H139+H141+H143+H145+H149+H151+H153</f>
        <v>0</v>
      </c>
      <c r="I134" s="13">
        <f>+I135+I139+I141+I143+I145+I149+I151+I153</f>
        <v>0</v>
      </c>
      <c r="J134" s="13">
        <f t="shared" si="19"/>
        <v>0</v>
      </c>
    </row>
    <row r="135" spans="1:10" ht="12.75" customHeight="1" x14ac:dyDescent="0.3">
      <c r="A135" s="35"/>
      <c r="B135" s="12"/>
      <c r="C135" s="54" t="s">
        <v>104</v>
      </c>
      <c r="D135" s="80"/>
      <c r="E135" s="13">
        <f>+E136+E137+E138</f>
        <v>0</v>
      </c>
      <c r="F135" s="13">
        <f t="shared" ref="F135:I135" si="29">+F136+F137+F138</f>
        <v>0</v>
      </c>
      <c r="G135" s="13">
        <f t="shared" si="29"/>
        <v>0</v>
      </c>
      <c r="H135" s="13">
        <f t="shared" si="29"/>
        <v>0</v>
      </c>
      <c r="I135" s="13">
        <f t="shared" si="29"/>
        <v>0</v>
      </c>
      <c r="J135" s="13">
        <f t="shared" si="19"/>
        <v>0</v>
      </c>
    </row>
    <row r="136" spans="1:10" ht="12.75" customHeight="1" x14ac:dyDescent="0.3">
      <c r="A136" s="35"/>
      <c r="B136" s="12"/>
      <c r="C136" s="12"/>
      <c r="D136" s="10" t="s">
        <v>366</v>
      </c>
      <c r="E136" s="11">
        <v>0</v>
      </c>
      <c r="F136" s="11">
        <v>0</v>
      </c>
      <c r="G136" s="11">
        <f>E136+F136</f>
        <v>0</v>
      </c>
      <c r="H136" s="11">
        <v>0</v>
      </c>
      <c r="I136" s="11">
        <v>0</v>
      </c>
      <c r="J136" s="11">
        <f t="shared" si="19"/>
        <v>0</v>
      </c>
    </row>
    <row r="137" spans="1:10" ht="21.75" customHeight="1" x14ac:dyDescent="0.3">
      <c r="A137" s="35"/>
      <c r="B137" s="12"/>
      <c r="C137" s="12"/>
      <c r="D137" s="10" t="s">
        <v>367</v>
      </c>
      <c r="E137" s="11">
        <v>0</v>
      </c>
      <c r="F137" s="11">
        <v>0</v>
      </c>
      <c r="G137" s="11">
        <f t="shared" ref="G137:G138" si="30">E137+F137</f>
        <v>0</v>
      </c>
      <c r="H137" s="11">
        <v>0</v>
      </c>
      <c r="I137" s="11">
        <v>0</v>
      </c>
      <c r="J137" s="11">
        <f t="shared" si="19"/>
        <v>0</v>
      </c>
    </row>
    <row r="138" spans="1:10" ht="12.75" customHeight="1" x14ac:dyDescent="0.3">
      <c r="A138" s="35"/>
      <c r="B138" s="12"/>
      <c r="C138" s="12"/>
      <c r="D138" s="10" t="s">
        <v>368</v>
      </c>
      <c r="E138" s="11">
        <v>0</v>
      </c>
      <c r="F138" s="11">
        <v>0</v>
      </c>
      <c r="G138" s="11">
        <f t="shared" si="30"/>
        <v>0</v>
      </c>
      <c r="H138" s="11">
        <v>0</v>
      </c>
      <c r="I138" s="11">
        <v>0</v>
      </c>
      <c r="J138" s="11">
        <f t="shared" si="19"/>
        <v>0</v>
      </c>
    </row>
    <row r="139" spans="1:10" ht="12.75" customHeight="1" x14ac:dyDescent="0.3">
      <c r="A139" s="35"/>
      <c r="B139" s="12"/>
      <c r="C139" s="54" t="s">
        <v>105</v>
      </c>
      <c r="D139" s="80"/>
      <c r="E139" s="13">
        <f>+E140</f>
        <v>0</v>
      </c>
      <c r="F139" s="13">
        <f>+F140</f>
        <v>0</v>
      </c>
      <c r="G139" s="13">
        <f>+G140</f>
        <v>0</v>
      </c>
      <c r="H139" s="13">
        <f>+H140</f>
        <v>0</v>
      </c>
      <c r="I139" s="13">
        <f>+I140</f>
        <v>0</v>
      </c>
      <c r="J139" s="13">
        <f t="shared" si="19"/>
        <v>0</v>
      </c>
    </row>
    <row r="140" spans="1:10" ht="12.75" customHeight="1" x14ac:dyDescent="0.3">
      <c r="A140" s="35"/>
      <c r="B140" s="12"/>
      <c r="C140" s="54"/>
      <c r="D140" s="10" t="s">
        <v>369</v>
      </c>
      <c r="E140" s="11">
        <v>0</v>
      </c>
      <c r="F140" s="11">
        <v>0</v>
      </c>
      <c r="G140" s="11">
        <f t="shared" si="0"/>
        <v>0</v>
      </c>
      <c r="H140" s="11">
        <v>0</v>
      </c>
      <c r="I140" s="11">
        <v>0</v>
      </c>
      <c r="J140" s="11">
        <f t="shared" si="19"/>
        <v>0</v>
      </c>
    </row>
    <row r="141" spans="1:10" ht="12.75" customHeight="1" x14ac:dyDescent="0.3">
      <c r="A141" s="35"/>
      <c r="B141" s="12"/>
      <c r="C141" s="54" t="s">
        <v>106</v>
      </c>
      <c r="D141" s="80"/>
      <c r="E141" s="13">
        <f>+E142</f>
        <v>0</v>
      </c>
      <c r="F141" s="13">
        <f>+F142</f>
        <v>0</v>
      </c>
      <c r="G141" s="13">
        <f t="shared" si="0"/>
        <v>0</v>
      </c>
      <c r="H141" s="13">
        <f>+H142</f>
        <v>0</v>
      </c>
      <c r="I141" s="13">
        <f>+I142</f>
        <v>0</v>
      </c>
      <c r="J141" s="13">
        <f t="shared" si="19"/>
        <v>0</v>
      </c>
    </row>
    <row r="142" spans="1:10" ht="12.75" customHeight="1" x14ac:dyDescent="0.3">
      <c r="A142" s="35"/>
      <c r="B142" s="12"/>
      <c r="C142" s="58"/>
      <c r="D142" s="58" t="s">
        <v>106</v>
      </c>
      <c r="E142" s="11"/>
      <c r="F142" s="11"/>
      <c r="G142" s="11">
        <f t="shared" si="0"/>
        <v>0</v>
      </c>
      <c r="H142" s="11"/>
      <c r="I142" s="11"/>
      <c r="J142" s="11">
        <f t="shared" si="19"/>
        <v>0</v>
      </c>
    </row>
    <row r="143" spans="1:10" ht="12.75" customHeight="1" x14ac:dyDescent="0.3">
      <c r="A143" s="35"/>
      <c r="B143" s="12"/>
      <c r="C143" s="54" t="s">
        <v>107</v>
      </c>
      <c r="D143" s="80"/>
      <c r="E143" s="13">
        <f>+E144</f>
        <v>0</v>
      </c>
      <c r="F143" s="13">
        <f t="shared" ref="F143:I143" si="31">+F144</f>
        <v>0</v>
      </c>
      <c r="G143" s="13">
        <f t="shared" si="31"/>
        <v>0</v>
      </c>
      <c r="H143" s="13">
        <f t="shared" si="31"/>
        <v>0</v>
      </c>
      <c r="I143" s="13">
        <f t="shared" si="31"/>
        <v>0</v>
      </c>
      <c r="J143" s="13">
        <f>G143-H143</f>
        <v>0</v>
      </c>
    </row>
    <row r="144" spans="1:10" ht="19.5" customHeight="1" x14ac:dyDescent="0.3">
      <c r="A144" s="35"/>
      <c r="B144" s="12"/>
      <c r="C144" s="54"/>
      <c r="D144" s="58" t="s">
        <v>370</v>
      </c>
      <c r="E144" s="11">
        <v>0</v>
      </c>
      <c r="F144" s="11">
        <v>0</v>
      </c>
      <c r="G144" s="11">
        <f t="shared" ref="G144" si="32">E144+F144</f>
        <v>0</v>
      </c>
      <c r="H144" s="11">
        <v>0</v>
      </c>
      <c r="I144" s="11">
        <v>0</v>
      </c>
      <c r="J144" s="11">
        <f t="shared" ref="J144" si="33">G144-H144</f>
        <v>0</v>
      </c>
    </row>
    <row r="145" spans="1:10" ht="12.75" customHeight="1" x14ac:dyDescent="0.3">
      <c r="A145" s="35"/>
      <c r="B145" s="12"/>
      <c r="C145" s="54" t="s">
        <v>108</v>
      </c>
      <c r="D145" s="80"/>
      <c r="E145" s="13">
        <f>+E146+E148+E147</f>
        <v>0</v>
      </c>
      <c r="F145" s="13">
        <f t="shared" ref="F145:I145" si="34">+F146+F148+F147</f>
        <v>0</v>
      </c>
      <c r="G145" s="13">
        <f t="shared" si="34"/>
        <v>0</v>
      </c>
      <c r="H145" s="13">
        <f t="shared" si="34"/>
        <v>0</v>
      </c>
      <c r="I145" s="13">
        <f t="shared" si="34"/>
        <v>0</v>
      </c>
      <c r="J145" s="13">
        <f t="shared" si="19"/>
        <v>0</v>
      </c>
    </row>
    <row r="146" spans="1:10" ht="21.75" customHeight="1" x14ac:dyDescent="0.3">
      <c r="A146" s="35"/>
      <c r="B146" s="12"/>
      <c r="C146" s="12"/>
      <c r="D146" s="10" t="s">
        <v>371</v>
      </c>
      <c r="E146" s="11">
        <v>0</v>
      </c>
      <c r="F146" s="11">
        <v>0</v>
      </c>
      <c r="G146" s="11">
        <f t="shared" ref="G146:G225" si="35">E146+F146</f>
        <v>0</v>
      </c>
      <c r="H146" s="11">
        <v>0</v>
      </c>
      <c r="I146" s="11">
        <v>0</v>
      </c>
      <c r="J146" s="11">
        <f t="shared" si="19"/>
        <v>0</v>
      </c>
    </row>
    <row r="147" spans="1:10" ht="21.75" customHeight="1" x14ac:dyDescent="0.3">
      <c r="A147" s="35"/>
      <c r="B147" s="12"/>
      <c r="C147" s="12"/>
      <c r="D147" s="10" t="s">
        <v>372</v>
      </c>
      <c r="E147" s="11">
        <v>0</v>
      </c>
      <c r="F147" s="11">
        <v>0</v>
      </c>
      <c r="G147" s="11">
        <f t="shared" si="35"/>
        <v>0</v>
      </c>
      <c r="H147" s="11">
        <v>0</v>
      </c>
      <c r="I147" s="11">
        <v>0</v>
      </c>
      <c r="J147" s="11">
        <f t="shared" si="19"/>
        <v>0</v>
      </c>
    </row>
    <row r="148" spans="1:10" ht="12.75" customHeight="1" x14ac:dyDescent="0.3">
      <c r="A148" s="35"/>
      <c r="B148" s="12"/>
      <c r="C148" s="12"/>
      <c r="D148" s="10" t="s">
        <v>373</v>
      </c>
      <c r="E148" s="11">
        <v>0</v>
      </c>
      <c r="F148" s="11">
        <v>0</v>
      </c>
      <c r="G148" s="11">
        <f t="shared" si="35"/>
        <v>0</v>
      </c>
      <c r="H148" s="11">
        <v>0</v>
      </c>
      <c r="I148" s="11">
        <v>0</v>
      </c>
      <c r="J148" s="11">
        <f t="shared" si="19"/>
        <v>0</v>
      </c>
    </row>
    <row r="149" spans="1:10" ht="12.75" customHeight="1" x14ac:dyDescent="0.3">
      <c r="A149" s="35"/>
      <c r="B149" s="12"/>
      <c r="C149" s="54" t="s">
        <v>303</v>
      </c>
      <c r="D149" s="80"/>
      <c r="E149" s="13">
        <f>SUM(E150)</f>
        <v>0</v>
      </c>
      <c r="F149" s="13">
        <f>SUM(F150)</f>
        <v>0</v>
      </c>
      <c r="G149" s="13">
        <f t="shared" si="35"/>
        <v>0</v>
      </c>
      <c r="H149" s="13">
        <f t="shared" ref="H149:I151" si="36">SUM(H150)</f>
        <v>0</v>
      </c>
      <c r="I149" s="13">
        <f t="shared" si="36"/>
        <v>0</v>
      </c>
      <c r="J149" s="13">
        <f t="shared" si="19"/>
        <v>0</v>
      </c>
    </row>
    <row r="150" spans="1:10" ht="24" x14ac:dyDescent="0.3">
      <c r="A150" s="35"/>
      <c r="B150" s="12"/>
      <c r="C150" s="12"/>
      <c r="D150" s="10" t="s">
        <v>264</v>
      </c>
      <c r="E150" s="11">
        <v>0</v>
      </c>
      <c r="F150" s="11">
        <v>0</v>
      </c>
      <c r="G150" s="11">
        <f t="shared" si="35"/>
        <v>0</v>
      </c>
      <c r="H150" s="11">
        <v>0</v>
      </c>
      <c r="I150" s="11">
        <v>0</v>
      </c>
      <c r="J150" s="11">
        <f t="shared" si="19"/>
        <v>0</v>
      </c>
    </row>
    <row r="151" spans="1:10" ht="12.75" customHeight="1" x14ac:dyDescent="0.3">
      <c r="A151" s="35"/>
      <c r="B151" s="12"/>
      <c r="C151" s="54" t="s">
        <v>109</v>
      </c>
      <c r="D151" s="80"/>
      <c r="E151" s="13">
        <f>SUM(E152)</f>
        <v>0</v>
      </c>
      <c r="F151" s="13">
        <f>SUM(F152)</f>
        <v>0</v>
      </c>
      <c r="G151" s="13">
        <f t="shared" si="35"/>
        <v>0</v>
      </c>
      <c r="H151" s="13">
        <f t="shared" si="36"/>
        <v>0</v>
      </c>
      <c r="I151" s="13">
        <f t="shared" si="36"/>
        <v>0</v>
      </c>
      <c r="J151" s="13">
        <f t="shared" si="19"/>
        <v>0</v>
      </c>
    </row>
    <row r="152" spans="1:10" ht="12.75" customHeight="1" x14ac:dyDescent="0.3">
      <c r="A152" s="35"/>
      <c r="B152" s="12"/>
      <c r="C152" s="12"/>
      <c r="D152" s="10" t="s">
        <v>109</v>
      </c>
      <c r="E152" s="11">
        <v>0</v>
      </c>
      <c r="F152" s="11">
        <v>0</v>
      </c>
      <c r="G152" s="11">
        <f t="shared" si="35"/>
        <v>0</v>
      </c>
      <c r="H152" s="11">
        <v>0</v>
      </c>
      <c r="I152" s="11">
        <v>0</v>
      </c>
      <c r="J152" s="11">
        <f t="shared" si="19"/>
        <v>0</v>
      </c>
    </row>
    <row r="153" spans="1:10" ht="12.75" customHeight="1" x14ac:dyDescent="0.3">
      <c r="A153" s="35"/>
      <c r="B153" s="12"/>
      <c r="C153" s="54" t="s">
        <v>110</v>
      </c>
      <c r="D153" s="80"/>
      <c r="E153" s="13">
        <v>0</v>
      </c>
      <c r="F153" s="13">
        <v>0</v>
      </c>
      <c r="G153" s="13">
        <f t="shared" si="35"/>
        <v>0</v>
      </c>
      <c r="H153" s="13">
        <v>0</v>
      </c>
      <c r="I153" s="13">
        <v>0</v>
      </c>
      <c r="J153" s="13">
        <f t="shared" si="19"/>
        <v>0</v>
      </c>
    </row>
    <row r="154" spans="1:10" ht="12.75" customHeight="1" x14ac:dyDescent="0.3">
      <c r="A154" s="45" t="s">
        <v>20</v>
      </c>
      <c r="B154" s="20"/>
      <c r="C154" s="20"/>
      <c r="D154" s="21"/>
      <c r="E154" s="13">
        <f>SUM(E155+E172++E207+E217+E235+E244+E253+E260+E185)</f>
        <v>0</v>
      </c>
      <c r="F154" s="13">
        <f t="shared" ref="F154:I154" si="37">SUM(F155+F172++F207+F217+F235+F244+F253+F260+F185)</f>
        <v>0</v>
      </c>
      <c r="G154" s="13">
        <f t="shared" si="37"/>
        <v>0</v>
      </c>
      <c r="H154" s="13">
        <f t="shared" si="37"/>
        <v>0</v>
      </c>
      <c r="I154" s="13">
        <f t="shared" si="37"/>
        <v>0</v>
      </c>
      <c r="J154" s="13">
        <f t="shared" ref="J154" si="38">SUM(J155+J172++J207+J217+J235+J244+J253+J260)</f>
        <v>0</v>
      </c>
    </row>
    <row r="155" spans="1:10" ht="12.75" customHeight="1" x14ac:dyDescent="0.3">
      <c r="A155" s="35"/>
      <c r="B155" s="46" t="s">
        <v>21</v>
      </c>
      <c r="C155" s="46"/>
      <c r="D155" s="47"/>
      <c r="E155" s="13">
        <f>+E156+E159+E161+E163+E165+E168+E170</f>
        <v>0</v>
      </c>
      <c r="F155" s="13">
        <f>+F156+F159+F161+F163+F165+F168+F170+F166</f>
        <v>0</v>
      </c>
      <c r="G155" s="13">
        <f t="shared" si="35"/>
        <v>0</v>
      </c>
      <c r="H155" s="13">
        <f>+H156+H159+H161+H163+H165+H168+H170+H166</f>
        <v>0</v>
      </c>
      <c r="I155" s="13">
        <f>+I156+I159+I161+I163+I165+I168+I170+I166</f>
        <v>0</v>
      </c>
      <c r="J155" s="13">
        <f t="shared" si="19"/>
        <v>0</v>
      </c>
    </row>
    <row r="156" spans="1:10" ht="12.75" customHeight="1" x14ac:dyDescent="0.3">
      <c r="A156" s="35"/>
      <c r="B156" s="12"/>
      <c r="C156" s="54" t="s">
        <v>111</v>
      </c>
      <c r="D156" s="80"/>
      <c r="E156" s="13">
        <f>+E157+E158</f>
        <v>0</v>
      </c>
      <c r="F156" s="13">
        <f>+F157+F158</f>
        <v>0</v>
      </c>
      <c r="G156" s="13">
        <f t="shared" si="35"/>
        <v>0</v>
      </c>
      <c r="H156" s="13">
        <f t="shared" ref="H156:I156" si="39">+H157+H158</f>
        <v>0</v>
      </c>
      <c r="I156" s="13">
        <f t="shared" si="39"/>
        <v>0</v>
      </c>
      <c r="J156" s="13">
        <f t="shared" si="19"/>
        <v>0</v>
      </c>
    </row>
    <row r="157" spans="1:10" ht="12.75" customHeight="1" x14ac:dyDescent="0.3">
      <c r="A157" s="35"/>
      <c r="B157" s="12"/>
      <c r="C157" s="12"/>
      <c r="D157" s="10" t="s">
        <v>231</v>
      </c>
      <c r="E157" s="11">
        <v>0</v>
      </c>
      <c r="F157" s="11">
        <v>0</v>
      </c>
      <c r="G157" s="11">
        <f t="shared" si="35"/>
        <v>0</v>
      </c>
      <c r="H157" s="11">
        <v>0</v>
      </c>
      <c r="I157" s="11">
        <v>0</v>
      </c>
      <c r="J157" s="11">
        <f>G157-H157</f>
        <v>0</v>
      </c>
    </row>
    <row r="158" spans="1:10" ht="12.75" hidden="1" customHeight="1" x14ac:dyDescent="0.3">
      <c r="A158" s="35"/>
      <c r="B158" s="12"/>
      <c r="C158" s="12"/>
      <c r="D158" s="10" t="s">
        <v>232</v>
      </c>
      <c r="E158" s="11">
        <v>0</v>
      </c>
      <c r="F158" s="11">
        <v>0</v>
      </c>
      <c r="G158" s="11">
        <f t="shared" si="35"/>
        <v>0</v>
      </c>
      <c r="H158" s="11">
        <v>0</v>
      </c>
      <c r="I158" s="11">
        <v>0</v>
      </c>
      <c r="J158" s="11">
        <f t="shared" si="19"/>
        <v>0</v>
      </c>
    </row>
    <row r="159" spans="1:10" ht="12.75" customHeight="1" x14ac:dyDescent="0.3">
      <c r="A159" s="35"/>
      <c r="B159" s="12"/>
      <c r="C159" s="54" t="s">
        <v>112</v>
      </c>
      <c r="D159" s="80"/>
      <c r="E159" s="13">
        <f>SUM(E160)</f>
        <v>0</v>
      </c>
      <c r="F159" s="13">
        <f>SUM(F160)</f>
        <v>0</v>
      </c>
      <c r="G159" s="13">
        <f t="shared" si="35"/>
        <v>0</v>
      </c>
      <c r="H159" s="13">
        <f>SUM(H160)</f>
        <v>0</v>
      </c>
      <c r="I159" s="13">
        <f>SUM(I160)</f>
        <v>0</v>
      </c>
      <c r="J159" s="13">
        <f t="shared" si="19"/>
        <v>0</v>
      </c>
    </row>
    <row r="160" spans="1:10" ht="12.75" customHeight="1" x14ac:dyDescent="0.3">
      <c r="A160" s="35"/>
      <c r="B160" s="12"/>
      <c r="C160" s="12"/>
      <c r="D160" s="10" t="s">
        <v>265</v>
      </c>
      <c r="E160" s="11">
        <v>0</v>
      </c>
      <c r="F160" s="11">
        <v>0</v>
      </c>
      <c r="G160" s="11">
        <f t="shared" si="35"/>
        <v>0</v>
      </c>
      <c r="H160" s="11">
        <v>0</v>
      </c>
      <c r="I160" s="11">
        <v>0</v>
      </c>
      <c r="J160" s="11">
        <f t="shared" si="19"/>
        <v>0</v>
      </c>
    </row>
    <row r="161" spans="1:10" ht="12.75" customHeight="1" x14ac:dyDescent="0.3">
      <c r="A161" s="35"/>
      <c r="B161" s="12"/>
      <c r="C161" s="54" t="s">
        <v>113</v>
      </c>
      <c r="D161" s="80"/>
      <c r="E161" s="13">
        <f>SUM(E162)</f>
        <v>0</v>
      </c>
      <c r="F161" s="13">
        <f>SUM(F162)</f>
        <v>0</v>
      </c>
      <c r="G161" s="13">
        <f t="shared" si="35"/>
        <v>0</v>
      </c>
      <c r="H161" s="13">
        <f>SUM(H162)</f>
        <v>0</v>
      </c>
      <c r="I161" s="13">
        <f>SUM(I162)</f>
        <v>0</v>
      </c>
      <c r="J161" s="13">
        <f t="shared" si="19"/>
        <v>0</v>
      </c>
    </row>
    <row r="162" spans="1:10" ht="12.75" customHeight="1" x14ac:dyDescent="0.3">
      <c r="A162" s="35"/>
      <c r="B162" s="12"/>
      <c r="C162" s="12"/>
      <c r="D162" s="10" t="s">
        <v>279</v>
      </c>
      <c r="E162" s="11">
        <v>0</v>
      </c>
      <c r="F162" s="11">
        <v>0</v>
      </c>
      <c r="G162" s="11">
        <f t="shared" si="35"/>
        <v>0</v>
      </c>
      <c r="H162" s="11">
        <v>0</v>
      </c>
      <c r="I162" s="11">
        <v>0</v>
      </c>
      <c r="J162" s="11">
        <f t="shared" si="19"/>
        <v>0</v>
      </c>
    </row>
    <row r="163" spans="1:10" ht="12.75" customHeight="1" x14ac:dyDescent="0.3">
      <c r="A163" s="35"/>
      <c r="B163" s="12"/>
      <c r="C163" s="54" t="s">
        <v>114</v>
      </c>
      <c r="D163" s="80"/>
      <c r="E163" s="13">
        <f t="shared" ref="E163:F163" si="40">+E164</f>
        <v>0</v>
      </c>
      <c r="F163" s="13">
        <f t="shared" si="40"/>
        <v>0</v>
      </c>
      <c r="G163" s="13">
        <f t="shared" si="35"/>
        <v>0</v>
      </c>
      <c r="H163" s="13">
        <f t="shared" ref="H163:I163" si="41">+H164</f>
        <v>0</v>
      </c>
      <c r="I163" s="13">
        <f t="shared" si="41"/>
        <v>0</v>
      </c>
      <c r="J163" s="13">
        <f t="shared" si="19"/>
        <v>0</v>
      </c>
    </row>
    <row r="164" spans="1:10" ht="12.75" customHeight="1" x14ac:dyDescent="0.3">
      <c r="A164" s="35"/>
      <c r="B164" s="12"/>
      <c r="C164" s="12"/>
      <c r="D164" s="10" t="s">
        <v>233</v>
      </c>
      <c r="E164" s="11">
        <v>0</v>
      </c>
      <c r="F164" s="11">
        <v>0</v>
      </c>
      <c r="G164" s="11">
        <f t="shared" si="35"/>
        <v>0</v>
      </c>
      <c r="H164" s="11">
        <v>0</v>
      </c>
      <c r="I164" s="11">
        <v>0</v>
      </c>
      <c r="J164" s="11">
        <f t="shared" si="19"/>
        <v>0</v>
      </c>
    </row>
    <row r="165" spans="1:10" ht="12.75" customHeight="1" x14ac:dyDescent="0.3">
      <c r="A165" s="35"/>
      <c r="B165" s="12"/>
      <c r="C165" s="54" t="s">
        <v>115</v>
      </c>
      <c r="D165" s="80"/>
      <c r="E165" s="13">
        <v>0</v>
      </c>
      <c r="F165" s="13">
        <v>0</v>
      </c>
      <c r="G165" s="13">
        <f t="shared" si="35"/>
        <v>0</v>
      </c>
      <c r="H165" s="13">
        <v>0</v>
      </c>
      <c r="I165" s="13">
        <v>0</v>
      </c>
      <c r="J165" s="13">
        <f t="shared" si="19"/>
        <v>0</v>
      </c>
    </row>
    <row r="166" spans="1:10" ht="12.75" customHeight="1" x14ac:dyDescent="0.3">
      <c r="A166" s="35"/>
      <c r="B166" s="12"/>
      <c r="C166" s="54" t="s">
        <v>376</v>
      </c>
      <c r="D166" s="80"/>
      <c r="E166" s="13">
        <f>E167</f>
        <v>0</v>
      </c>
      <c r="F166" s="13">
        <f t="shared" ref="F166:J166" si="42">F167</f>
        <v>0</v>
      </c>
      <c r="G166" s="13">
        <f t="shared" si="42"/>
        <v>0</v>
      </c>
      <c r="H166" s="13">
        <f t="shared" si="42"/>
        <v>0</v>
      </c>
      <c r="I166" s="13">
        <f t="shared" si="42"/>
        <v>0</v>
      </c>
      <c r="J166" s="13">
        <f t="shared" si="42"/>
        <v>0</v>
      </c>
    </row>
    <row r="167" spans="1:10" ht="12.75" customHeight="1" x14ac:dyDescent="0.3">
      <c r="A167" s="35"/>
      <c r="B167" s="12"/>
      <c r="C167" s="54"/>
      <c r="D167" s="10" t="s">
        <v>377</v>
      </c>
      <c r="E167" s="13">
        <v>0</v>
      </c>
      <c r="F167" s="11">
        <v>0</v>
      </c>
      <c r="G167" s="11">
        <f t="shared" si="35"/>
        <v>0</v>
      </c>
      <c r="H167" s="11">
        <v>0</v>
      </c>
      <c r="I167" s="11">
        <v>0</v>
      </c>
      <c r="J167" s="11">
        <f t="shared" si="19"/>
        <v>0</v>
      </c>
    </row>
    <row r="168" spans="1:10" ht="12.75" customHeight="1" x14ac:dyDescent="0.3">
      <c r="A168" s="35"/>
      <c r="B168" s="12"/>
      <c r="C168" s="54" t="s">
        <v>116</v>
      </c>
      <c r="D168" s="80"/>
      <c r="E168" s="13">
        <f>SUM(E169)</f>
        <v>0</v>
      </c>
      <c r="F168" s="13">
        <f t="shared" ref="F168:J168" si="43">SUM(F169)</f>
        <v>0</v>
      </c>
      <c r="G168" s="13">
        <f t="shared" si="43"/>
        <v>0</v>
      </c>
      <c r="H168" s="13">
        <f t="shared" si="43"/>
        <v>0</v>
      </c>
      <c r="I168" s="13">
        <f t="shared" si="43"/>
        <v>0</v>
      </c>
      <c r="J168" s="13">
        <f t="shared" si="43"/>
        <v>0</v>
      </c>
    </row>
    <row r="169" spans="1:10" ht="22.5" customHeight="1" x14ac:dyDescent="0.3">
      <c r="A169" s="35"/>
      <c r="B169" s="12"/>
      <c r="C169" s="54"/>
      <c r="D169" s="10" t="s">
        <v>375</v>
      </c>
      <c r="E169" s="13">
        <v>0</v>
      </c>
      <c r="F169" s="11">
        <v>0</v>
      </c>
      <c r="G169" s="11">
        <f t="shared" si="35"/>
        <v>0</v>
      </c>
      <c r="H169" s="11">
        <v>0</v>
      </c>
      <c r="I169" s="11">
        <v>0</v>
      </c>
      <c r="J169" s="11">
        <f t="shared" si="19"/>
        <v>0</v>
      </c>
    </row>
    <row r="170" spans="1:10" ht="12.75" customHeight="1" x14ac:dyDescent="0.3">
      <c r="A170" s="35"/>
      <c r="B170" s="12"/>
      <c r="C170" s="54" t="s">
        <v>117</v>
      </c>
      <c r="D170" s="80"/>
      <c r="E170" s="13">
        <f>+E171</f>
        <v>0</v>
      </c>
      <c r="F170" s="13">
        <f>+F171</f>
        <v>0</v>
      </c>
      <c r="G170" s="13">
        <f t="shared" si="35"/>
        <v>0</v>
      </c>
      <c r="H170" s="13">
        <f>+H171</f>
        <v>0</v>
      </c>
      <c r="I170" s="13">
        <f>+I171</f>
        <v>0</v>
      </c>
      <c r="J170" s="13">
        <f t="shared" si="19"/>
        <v>0</v>
      </c>
    </row>
    <row r="171" spans="1:10" ht="29.25" customHeight="1" x14ac:dyDescent="0.3">
      <c r="A171" s="35"/>
      <c r="B171" s="12"/>
      <c r="C171" s="58"/>
      <c r="D171" s="10" t="s">
        <v>378</v>
      </c>
      <c r="E171" s="11">
        <v>0</v>
      </c>
      <c r="F171" s="11">
        <v>0</v>
      </c>
      <c r="G171" s="11">
        <f t="shared" si="35"/>
        <v>0</v>
      </c>
      <c r="H171" s="11">
        <v>0</v>
      </c>
      <c r="I171" s="11">
        <v>0</v>
      </c>
      <c r="J171" s="11">
        <f t="shared" si="19"/>
        <v>0</v>
      </c>
    </row>
    <row r="172" spans="1:10" ht="12.75" customHeight="1" x14ac:dyDescent="0.3">
      <c r="A172" s="35"/>
      <c r="B172" s="46" t="s">
        <v>22</v>
      </c>
      <c r="C172" s="46"/>
      <c r="D172" s="47"/>
      <c r="E172" s="13">
        <f>+E173+E175+E177+E179+E181+E183+E184</f>
        <v>0</v>
      </c>
      <c r="F172" s="13">
        <f>+F173+F175+F177+F179+F181+F183+F184</f>
        <v>0</v>
      </c>
      <c r="G172" s="13">
        <f t="shared" si="35"/>
        <v>0</v>
      </c>
      <c r="H172" s="13">
        <f>+H173+H175+H177+H179+H181+H183+H184</f>
        <v>0</v>
      </c>
      <c r="I172" s="13">
        <f>+I173+I175+I177+I179+I181+I183+I184</f>
        <v>0</v>
      </c>
      <c r="J172" s="13">
        <f t="shared" si="19"/>
        <v>0</v>
      </c>
    </row>
    <row r="173" spans="1:10" ht="12.75" customHeight="1" x14ac:dyDescent="0.3">
      <c r="A173" s="35"/>
      <c r="B173" s="12"/>
      <c r="C173" s="54" t="s">
        <v>118</v>
      </c>
      <c r="D173" s="80"/>
      <c r="E173" s="13">
        <f t="shared" ref="E173:F173" si="44">+E174</f>
        <v>0</v>
      </c>
      <c r="F173" s="13">
        <f t="shared" si="44"/>
        <v>0</v>
      </c>
      <c r="G173" s="13">
        <f t="shared" si="35"/>
        <v>0</v>
      </c>
      <c r="H173" s="13">
        <f t="shared" ref="H173:I173" si="45">+H174</f>
        <v>0</v>
      </c>
      <c r="I173" s="13">
        <f t="shared" si="45"/>
        <v>0</v>
      </c>
      <c r="J173" s="13">
        <f t="shared" si="19"/>
        <v>0</v>
      </c>
    </row>
    <row r="174" spans="1:10" ht="12.75" customHeight="1" x14ac:dyDescent="0.3">
      <c r="A174" s="35"/>
      <c r="B174" s="12"/>
      <c r="C174" s="12"/>
      <c r="D174" s="10" t="s">
        <v>118</v>
      </c>
      <c r="E174" s="11">
        <v>0</v>
      </c>
      <c r="F174" s="11">
        <v>0</v>
      </c>
      <c r="G174" s="11">
        <f t="shared" si="35"/>
        <v>0</v>
      </c>
      <c r="H174" s="11">
        <v>0</v>
      </c>
      <c r="I174" s="11">
        <v>0</v>
      </c>
      <c r="J174" s="11">
        <f t="shared" si="19"/>
        <v>0</v>
      </c>
    </row>
    <row r="175" spans="1:10" ht="12.75" customHeight="1" x14ac:dyDescent="0.3">
      <c r="A175" s="35"/>
      <c r="B175" s="12"/>
      <c r="C175" s="54" t="s">
        <v>119</v>
      </c>
      <c r="D175" s="80"/>
      <c r="E175" s="13">
        <f>SUM(E176)</f>
        <v>0</v>
      </c>
      <c r="F175" s="13">
        <f>SUM(F176)</f>
        <v>0</v>
      </c>
      <c r="G175" s="13">
        <f t="shared" si="35"/>
        <v>0</v>
      </c>
      <c r="H175" s="13">
        <f>SUM(H176)</f>
        <v>0</v>
      </c>
      <c r="I175" s="13">
        <f>SUM(I176)</f>
        <v>0</v>
      </c>
      <c r="J175" s="13">
        <f t="shared" si="19"/>
        <v>0</v>
      </c>
    </row>
    <row r="176" spans="1:10" ht="12.75" customHeight="1" x14ac:dyDescent="0.3">
      <c r="A176" s="35"/>
      <c r="B176" s="12"/>
      <c r="C176" s="12"/>
      <c r="D176" s="10" t="s">
        <v>309</v>
      </c>
      <c r="E176" s="11">
        <v>0</v>
      </c>
      <c r="F176" s="11">
        <v>0</v>
      </c>
      <c r="G176" s="11">
        <f t="shared" si="35"/>
        <v>0</v>
      </c>
      <c r="H176" s="11">
        <v>0</v>
      </c>
      <c r="I176" s="11">
        <v>0</v>
      </c>
      <c r="J176" s="11">
        <f t="shared" si="19"/>
        <v>0</v>
      </c>
    </row>
    <row r="177" spans="1:10" ht="12.75" customHeight="1" x14ac:dyDescent="0.3">
      <c r="A177" s="35"/>
      <c r="B177" s="12"/>
      <c r="C177" s="54" t="s">
        <v>120</v>
      </c>
      <c r="D177" s="80"/>
      <c r="E177" s="13">
        <f>SUM(E178)</f>
        <v>0</v>
      </c>
      <c r="F177" s="13">
        <f>SUM(F178)</f>
        <v>0</v>
      </c>
      <c r="G177" s="13">
        <f t="shared" si="35"/>
        <v>0</v>
      </c>
      <c r="H177" s="13">
        <f>SUM(H178)</f>
        <v>0</v>
      </c>
      <c r="I177" s="13">
        <f>SUM(I178)</f>
        <v>0</v>
      </c>
      <c r="J177" s="13">
        <f t="shared" si="19"/>
        <v>0</v>
      </c>
    </row>
    <row r="178" spans="1:10" ht="12.75" customHeight="1" x14ac:dyDescent="0.3">
      <c r="A178" s="35"/>
      <c r="B178" s="12"/>
      <c r="C178" s="12"/>
      <c r="D178" s="10" t="s">
        <v>266</v>
      </c>
      <c r="E178" s="11">
        <v>0</v>
      </c>
      <c r="F178" s="11">
        <v>0</v>
      </c>
      <c r="G178" s="11">
        <f t="shared" si="35"/>
        <v>0</v>
      </c>
      <c r="H178" s="11">
        <v>0</v>
      </c>
      <c r="I178" s="11">
        <v>0</v>
      </c>
      <c r="J178" s="11">
        <f t="shared" si="19"/>
        <v>0</v>
      </c>
    </row>
    <row r="179" spans="1:10" ht="12.75" customHeight="1" x14ac:dyDescent="0.3">
      <c r="A179" s="35"/>
      <c r="B179" s="12"/>
      <c r="C179" s="54" t="s">
        <v>121</v>
      </c>
      <c r="D179" s="80"/>
      <c r="E179" s="13">
        <f>SUM(E180)</f>
        <v>0</v>
      </c>
      <c r="F179" s="13">
        <f>SUM(F180)</f>
        <v>0</v>
      </c>
      <c r="G179" s="13">
        <f t="shared" si="35"/>
        <v>0</v>
      </c>
      <c r="H179" s="13">
        <f>SUM(H180)</f>
        <v>0</v>
      </c>
      <c r="I179" s="13">
        <f>SUM(I180)</f>
        <v>0</v>
      </c>
      <c r="J179" s="13">
        <f t="shared" si="19"/>
        <v>0</v>
      </c>
    </row>
    <row r="180" spans="1:10" ht="12.75" customHeight="1" x14ac:dyDescent="0.3">
      <c r="A180" s="35"/>
      <c r="B180" s="12"/>
      <c r="C180" s="12"/>
      <c r="D180" s="10" t="s">
        <v>310</v>
      </c>
      <c r="E180" s="11">
        <v>0</v>
      </c>
      <c r="F180" s="11">
        <v>0</v>
      </c>
      <c r="G180" s="11">
        <f t="shared" si="35"/>
        <v>0</v>
      </c>
      <c r="H180" s="11">
        <v>0</v>
      </c>
      <c r="I180" s="11">
        <v>0</v>
      </c>
      <c r="J180" s="11">
        <f t="shared" si="19"/>
        <v>0</v>
      </c>
    </row>
    <row r="181" spans="1:10" ht="12.75" customHeight="1" x14ac:dyDescent="0.3">
      <c r="A181" s="35"/>
      <c r="B181" s="12"/>
      <c r="C181" s="54" t="s">
        <v>219</v>
      </c>
      <c r="D181" s="80"/>
      <c r="E181" s="13">
        <f>SUM(E182)</f>
        <v>0</v>
      </c>
      <c r="F181" s="13">
        <f>SUM(F182)</f>
        <v>0</v>
      </c>
      <c r="G181" s="13">
        <f t="shared" si="35"/>
        <v>0</v>
      </c>
      <c r="H181" s="13">
        <f>SUM(H182)</f>
        <v>0</v>
      </c>
      <c r="I181" s="13">
        <f>SUM(I182)</f>
        <v>0</v>
      </c>
      <c r="J181" s="13">
        <f t="shared" si="19"/>
        <v>0</v>
      </c>
    </row>
    <row r="182" spans="1:10" ht="12.75" customHeight="1" x14ac:dyDescent="0.3">
      <c r="A182" s="35"/>
      <c r="B182" s="12"/>
      <c r="C182" s="12"/>
      <c r="D182" s="10" t="s">
        <v>288</v>
      </c>
      <c r="E182" s="11">
        <v>0</v>
      </c>
      <c r="F182" s="11">
        <v>0</v>
      </c>
      <c r="G182" s="11">
        <f t="shared" si="35"/>
        <v>0</v>
      </c>
      <c r="H182" s="11">
        <v>0</v>
      </c>
      <c r="I182" s="11">
        <v>0</v>
      </c>
      <c r="J182" s="11">
        <f t="shared" si="19"/>
        <v>0</v>
      </c>
    </row>
    <row r="183" spans="1:10" ht="12.75" customHeight="1" x14ac:dyDescent="0.3">
      <c r="A183" s="35"/>
      <c r="B183" s="12"/>
      <c r="C183" s="54" t="s">
        <v>122</v>
      </c>
      <c r="D183" s="80"/>
      <c r="E183" s="13">
        <v>0</v>
      </c>
      <c r="F183" s="13">
        <v>0</v>
      </c>
      <c r="G183" s="13">
        <f t="shared" si="35"/>
        <v>0</v>
      </c>
      <c r="H183" s="13">
        <v>0</v>
      </c>
      <c r="I183" s="13">
        <v>0</v>
      </c>
      <c r="J183" s="13">
        <f t="shared" si="19"/>
        <v>0</v>
      </c>
    </row>
    <row r="184" spans="1:10" ht="12.75" customHeight="1" x14ac:dyDescent="0.3">
      <c r="A184" s="35"/>
      <c r="B184" s="12"/>
      <c r="C184" s="54" t="s">
        <v>123</v>
      </c>
      <c r="D184" s="80"/>
      <c r="E184" s="13">
        <v>0</v>
      </c>
      <c r="F184" s="13">
        <v>0</v>
      </c>
      <c r="G184" s="13">
        <f t="shared" si="35"/>
        <v>0</v>
      </c>
      <c r="H184" s="13">
        <v>0</v>
      </c>
      <c r="I184" s="13">
        <v>0</v>
      </c>
      <c r="J184" s="13">
        <f t="shared" ref="J184:J203" si="46">G184-H184</f>
        <v>0</v>
      </c>
    </row>
    <row r="185" spans="1:10" ht="12.75" customHeight="1" x14ac:dyDescent="0.3">
      <c r="A185" s="35"/>
      <c r="B185" s="104" t="s">
        <v>384</v>
      </c>
      <c r="C185" s="104"/>
      <c r="D185" s="105"/>
      <c r="E185" s="13">
        <f>E186+E188+E192+E194+E196+E201+E203+E204</f>
        <v>0</v>
      </c>
      <c r="F185" s="13">
        <f t="shared" ref="F185:J185" si="47">F186+F188+F192+F194+F196+F201+F203+F204</f>
        <v>0</v>
      </c>
      <c r="G185" s="13">
        <f t="shared" si="47"/>
        <v>0</v>
      </c>
      <c r="H185" s="13">
        <f t="shared" si="47"/>
        <v>0</v>
      </c>
      <c r="I185" s="13">
        <f t="shared" si="47"/>
        <v>0</v>
      </c>
      <c r="J185" s="13">
        <f t="shared" si="47"/>
        <v>0</v>
      </c>
    </row>
    <row r="186" spans="1:10" ht="12.75" customHeight="1" x14ac:dyDescent="0.3">
      <c r="A186" s="35"/>
      <c r="B186" s="12"/>
      <c r="C186" s="54" t="s">
        <v>124</v>
      </c>
      <c r="D186" s="80"/>
      <c r="E186" s="13">
        <f t="shared" ref="E186:F186" si="48">+E187</f>
        <v>0</v>
      </c>
      <c r="F186" s="13">
        <f t="shared" si="48"/>
        <v>0</v>
      </c>
      <c r="G186" s="13">
        <f t="shared" si="35"/>
        <v>0</v>
      </c>
      <c r="H186" s="13">
        <f t="shared" ref="H186:I186" si="49">+H187</f>
        <v>0</v>
      </c>
      <c r="I186" s="13">
        <f t="shared" si="49"/>
        <v>0</v>
      </c>
      <c r="J186" s="13">
        <f t="shared" si="46"/>
        <v>0</v>
      </c>
    </row>
    <row r="187" spans="1:10" ht="12.75" customHeight="1" x14ac:dyDescent="0.3">
      <c r="A187" s="35"/>
      <c r="B187" s="12"/>
      <c r="C187" s="12"/>
      <c r="D187" s="10" t="s">
        <v>379</v>
      </c>
      <c r="E187" s="11">
        <v>0</v>
      </c>
      <c r="F187" s="11">
        <v>0</v>
      </c>
      <c r="G187" s="11">
        <f t="shared" si="35"/>
        <v>0</v>
      </c>
      <c r="H187" s="11">
        <v>0</v>
      </c>
      <c r="I187" s="11">
        <v>0</v>
      </c>
      <c r="J187" s="11">
        <f t="shared" si="46"/>
        <v>0</v>
      </c>
    </row>
    <row r="188" spans="1:10" ht="12.75" customHeight="1" x14ac:dyDescent="0.3">
      <c r="A188" s="35"/>
      <c r="B188" s="12"/>
      <c r="C188" s="54" t="s">
        <v>125</v>
      </c>
      <c r="D188" s="80"/>
      <c r="E188" s="13">
        <f>+E189+E190+E191</f>
        <v>0</v>
      </c>
      <c r="F188" s="13">
        <f>+F189+F190+F191</f>
        <v>0</v>
      </c>
      <c r="G188" s="13">
        <f>E188+F188</f>
        <v>0</v>
      </c>
      <c r="H188" s="13">
        <f>+H189+H190+H191</f>
        <v>0</v>
      </c>
      <c r="I188" s="13">
        <f>+I189+I190+I191</f>
        <v>0</v>
      </c>
      <c r="J188" s="13">
        <f>G188-H188</f>
        <v>0</v>
      </c>
    </row>
    <row r="189" spans="1:10" ht="24" x14ac:dyDescent="0.3">
      <c r="A189" s="35"/>
      <c r="B189" s="12"/>
      <c r="C189" s="58"/>
      <c r="D189" s="10" t="s">
        <v>380</v>
      </c>
      <c r="E189" s="11">
        <v>0</v>
      </c>
      <c r="F189" s="11">
        <v>0</v>
      </c>
      <c r="G189" s="11">
        <f t="shared" si="35"/>
        <v>0</v>
      </c>
      <c r="H189" s="11">
        <v>0</v>
      </c>
      <c r="I189" s="11">
        <v>0</v>
      </c>
      <c r="J189" s="11">
        <f>G189-H189</f>
        <v>0</v>
      </c>
    </row>
    <row r="190" spans="1:10" ht="12.75" customHeight="1" x14ac:dyDescent="0.3">
      <c r="A190" s="35"/>
      <c r="B190" s="12"/>
      <c r="C190" s="12"/>
      <c r="D190" s="10" t="s">
        <v>327</v>
      </c>
      <c r="E190" s="11">
        <v>0</v>
      </c>
      <c r="F190" s="11">
        <v>0</v>
      </c>
      <c r="G190" s="11">
        <f>E190+F190</f>
        <v>0</v>
      </c>
      <c r="H190" s="11">
        <v>0</v>
      </c>
      <c r="I190" s="11">
        <v>0</v>
      </c>
      <c r="J190" s="11">
        <f t="shared" ref="J190:J191" si="50">G190-H190</f>
        <v>0</v>
      </c>
    </row>
    <row r="191" spans="1:10" ht="12.75" customHeight="1" x14ac:dyDescent="0.3">
      <c r="A191" s="35"/>
      <c r="B191" s="12"/>
      <c r="C191" s="12"/>
      <c r="D191" s="10" t="s">
        <v>311</v>
      </c>
      <c r="E191" s="11">
        <v>0</v>
      </c>
      <c r="F191" s="11">
        <v>0</v>
      </c>
      <c r="G191" s="11">
        <f t="shared" ref="G191" si="51">E191+F191</f>
        <v>0</v>
      </c>
      <c r="H191" s="11">
        <v>0</v>
      </c>
      <c r="I191" s="11">
        <v>0</v>
      </c>
      <c r="J191" s="11">
        <f t="shared" si="50"/>
        <v>0</v>
      </c>
    </row>
    <row r="192" spans="1:10" ht="12.75" customHeight="1" x14ac:dyDescent="0.3">
      <c r="A192" s="35"/>
      <c r="B192" s="12"/>
      <c r="C192" s="54" t="s">
        <v>126</v>
      </c>
      <c r="D192" s="80"/>
      <c r="E192" s="13">
        <f>+E193</f>
        <v>0</v>
      </c>
      <c r="F192" s="13">
        <f>+F193</f>
        <v>0</v>
      </c>
      <c r="G192" s="13">
        <f>E192+F192</f>
        <v>0</v>
      </c>
      <c r="H192" s="13">
        <f>+H193</f>
        <v>0</v>
      </c>
      <c r="I192" s="13">
        <f>+I193</f>
        <v>0</v>
      </c>
      <c r="J192" s="13">
        <f>G192-H192</f>
        <v>0</v>
      </c>
    </row>
    <row r="193" spans="1:10" ht="12.75" customHeight="1" x14ac:dyDescent="0.3">
      <c r="A193" s="35"/>
      <c r="B193" s="12"/>
      <c r="C193" s="58"/>
      <c r="D193" s="10" t="s">
        <v>312</v>
      </c>
      <c r="E193" s="11">
        <v>0</v>
      </c>
      <c r="F193" s="11">
        <v>0</v>
      </c>
      <c r="G193" s="11">
        <f>E193+F193</f>
        <v>0</v>
      </c>
      <c r="H193" s="11">
        <v>0</v>
      </c>
      <c r="I193" s="11">
        <v>0</v>
      </c>
      <c r="J193" s="11">
        <f>G193-H193</f>
        <v>0</v>
      </c>
    </row>
    <row r="194" spans="1:10" ht="12.75" customHeight="1" x14ac:dyDescent="0.3">
      <c r="A194" s="35"/>
      <c r="B194" s="12"/>
      <c r="C194" s="54" t="s">
        <v>127</v>
      </c>
      <c r="D194" s="80"/>
      <c r="E194" s="13">
        <f>SUM(E195)</f>
        <v>0</v>
      </c>
      <c r="F194" s="13">
        <f>SUM(F195)</f>
        <v>0</v>
      </c>
      <c r="G194" s="13">
        <f t="shared" si="35"/>
        <v>0</v>
      </c>
      <c r="H194" s="13">
        <f t="shared" ref="H194:I194" si="52">SUM(H195)</f>
        <v>0</v>
      </c>
      <c r="I194" s="13">
        <f t="shared" si="52"/>
        <v>0</v>
      </c>
      <c r="J194" s="13">
        <f t="shared" si="46"/>
        <v>0</v>
      </c>
    </row>
    <row r="195" spans="1:10" ht="12.75" customHeight="1" x14ac:dyDescent="0.3">
      <c r="A195" s="35"/>
      <c r="B195" s="12"/>
      <c r="C195" s="12"/>
      <c r="D195" s="10" t="s">
        <v>267</v>
      </c>
      <c r="E195" s="11">
        <v>0</v>
      </c>
      <c r="F195" s="11">
        <v>0</v>
      </c>
      <c r="G195" s="11">
        <f t="shared" si="35"/>
        <v>0</v>
      </c>
      <c r="H195" s="11">
        <v>0</v>
      </c>
      <c r="I195" s="11">
        <v>0</v>
      </c>
      <c r="J195" s="11">
        <f t="shared" si="46"/>
        <v>0</v>
      </c>
    </row>
    <row r="196" spans="1:10" ht="12.75" customHeight="1" x14ac:dyDescent="0.3">
      <c r="A196" s="35"/>
      <c r="B196" s="12"/>
      <c r="C196" s="54" t="s">
        <v>128</v>
      </c>
      <c r="D196" s="80"/>
      <c r="E196" s="13">
        <f>SUM(E197:E200)</f>
        <v>0</v>
      </c>
      <c r="F196" s="13">
        <f>SUM(F197:F200)</f>
        <v>0</v>
      </c>
      <c r="G196" s="13">
        <f>E196+F196</f>
        <v>0</v>
      </c>
      <c r="H196" s="13">
        <f>SUM(H197:H200)</f>
        <v>0</v>
      </c>
      <c r="I196" s="13">
        <f>SUM(I197:I200)</f>
        <v>0</v>
      </c>
      <c r="J196" s="13">
        <f t="shared" si="46"/>
        <v>0</v>
      </c>
    </row>
    <row r="197" spans="1:10" ht="36" x14ac:dyDescent="0.3">
      <c r="A197" s="35"/>
      <c r="B197" s="12"/>
      <c r="C197" s="12"/>
      <c r="D197" s="10" t="s">
        <v>381</v>
      </c>
      <c r="E197" s="11">
        <v>0</v>
      </c>
      <c r="F197" s="11">
        <v>0</v>
      </c>
      <c r="G197" s="11">
        <f t="shared" ref="G197:G200" si="53">E197+F197</f>
        <v>0</v>
      </c>
      <c r="H197" s="11">
        <v>0</v>
      </c>
      <c r="I197" s="11">
        <v>0</v>
      </c>
      <c r="J197" s="11">
        <f t="shared" si="46"/>
        <v>0</v>
      </c>
    </row>
    <row r="198" spans="1:10" ht="12.75" customHeight="1" x14ac:dyDescent="0.3">
      <c r="A198" s="35"/>
      <c r="B198" s="12"/>
      <c r="C198" s="12"/>
      <c r="D198" s="10" t="s">
        <v>382</v>
      </c>
      <c r="E198" s="11">
        <v>0</v>
      </c>
      <c r="F198" s="11">
        <v>0</v>
      </c>
      <c r="G198" s="11">
        <f t="shared" si="53"/>
        <v>0</v>
      </c>
      <c r="H198" s="11">
        <v>0</v>
      </c>
      <c r="I198" s="11">
        <v>0</v>
      </c>
      <c r="J198" s="11">
        <f t="shared" si="46"/>
        <v>0</v>
      </c>
    </row>
    <row r="199" spans="1:10" ht="12.75" customHeight="1" x14ac:dyDescent="0.3">
      <c r="A199" s="35"/>
      <c r="B199" s="12"/>
      <c r="C199" s="12"/>
      <c r="D199" s="10" t="s">
        <v>313</v>
      </c>
      <c r="E199" s="11">
        <v>0</v>
      </c>
      <c r="F199" s="11">
        <v>0</v>
      </c>
      <c r="G199" s="11">
        <f t="shared" si="53"/>
        <v>0</v>
      </c>
      <c r="H199" s="11">
        <v>0</v>
      </c>
      <c r="I199" s="11">
        <v>0</v>
      </c>
      <c r="J199" s="11">
        <f t="shared" si="46"/>
        <v>0</v>
      </c>
    </row>
    <row r="200" spans="1:10" ht="12.75" customHeight="1" x14ac:dyDescent="0.3">
      <c r="A200" s="35"/>
      <c r="B200" s="12"/>
      <c r="C200" s="12"/>
      <c r="D200" s="10" t="s">
        <v>314</v>
      </c>
      <c r="E200" s="11">
        <v>0</v>
      </c>
      <c r="F200" s="11">
        <v>0</v>
      </c>
      <c r="G200" s="11">
        <f t="shared" si="53"/>
        <v>0</v>
      </c>
      <c r="H200" s="11">
        <v>0</v>
      </c>
      <c r="I200" s="11">
        <v>0</v>
      </c>
      <c r="J200" s="11">
        <f t="shared" si="46"/>
        <v>0</v>
      </c>
    </row>
    <row r="201" spans="1:10" ht="12.75" customHeight="1" x14ac:dyDescent="0.3">
      <c r="A201" s="35"/>
      <c r="B201" s="12"/>
      <c r="C201" s="54" t="s">
        <v>129</v>
      </c>
      <c r="D201" s="80"/>
      <c r="E201" s="13">
        <f>SUM(E202)</f>
        <v>0</v>
      </c>
      <c r="F201" s="13">
        <f>SUM(F202)</f>
        <v>0</v>
      </c>
      <c r="G201" s="13">
        <f t="shared" si="35"/>
        <v>0</v>
      </c>
      <c r="H201" s="13">
        <f t="shared" ref="H201:I201" si="54">SUM(H202)</f>
        <v>0</v>
      </c>
      <c r="I201" s="13">
        <f t="shared" si="54"/>
        <v>0</v>
      </c>
      <c r="J201" s="13">
        <f t="shared" si="46"/>
        <v>0</v>
      </c>
    </row>
    <row r="202" spans="1:10" ht="24" x14ac:dyDescent="0.3">
      <c r="A202" s="35"/>
      <c r="B202" s="12"/>
      <c r="C202" s="12"/>
      <c r="D202" s="10" t="s">
        <v>268</v>
      </c>
      <c r="E202" s="11">
        <v>0</v>
      </c>
      <c r="F202" s="11">
        <v>0</v>
      </c>
      <c r="G202" s="11">
        <f t="shared" si="35"/>
        <v>0</v>
      </c>
      <c r="H202" s="11">
        <v>0</v>
      </c>
      <c r="I202" s="11">
        <v>0</v>
      </c>
      <c r="J202" s="11">
        <f t="shared" si="46"/>
        <v>0</v>
      </c>
    </row>
    <row r="203" spans="1:10" ht="12.75" customHeight="1" x14ac:dyDescent="0.3">
      <c r="A203" s="35"/>
      <c r="B203" s="12"/>
      <c r="C203" s="54" t="s">
        <v>130</v>
      </c>
      <c r="D203" s="80"/>
      <c r="E203" s="13">
        <v>0</v>
      </c>
      <c r="F203" s="13">
        <v>0</v>
      </c>
      <c r="G203" s="13">
        <f t="shared" si="35"/>
        <v>0</v>
      </c>
      <c r="H203" s="13">
        <v>0</v>
      </c>
      <c r="I203" s="13">
        <v>0</v>
      </c>
      <c r="J203" s="13">
        <f t="shared" si="46"/>
        <v>0</v>
      </c>
    </row>
    <row r="204" spans="1:10" ht="12.75" customHeight="1" x14ac:dyDescent="0.3">
      <c r="A204" s="35"/>
      <c r="B204" s="12"/>
      <c r="C204" s="54" t="s">
        <v>131</v>
      </c>
      <c r="D204" s="80"/>
      <c r="E204" s="13">
        <f t="shared" ref="E204:J204" si="55">SUM(E205:E206)</f>
        <v>0</v>
      </c>
      <c r="F204" s="13">
        <f t="shared" si="55"/>
        <v>0</v>
      </c>
      <c r="G204" s="13">
        <f t="shared" si="55"/>
        <v>0</v>
      </c>
      <c r="H204" s="13">
        <f t="shared" si="55"/>
        <v>0</v>
      </c>
      <c r="I204" s="13">
        <f t="shared" si="55"/>
        <v>0</v>
      </c>
      <c r="J204" s="13">
        <f t="shared" si="55"/>
        <v>0</v>
      </c>
    </row>
    <row r="205" spans="1:10" ht="12.75" customHeight="1" x14ac:dyDescent="0.3">
      <c r="A205" s="35"/>
      <c r="B205" s="12"/>
      <c r="C205" s="12"/>
      <c r="D205" s="10" t="s">
        <v>269</v>
      </c>
      <c r="E205" s="11">
        <v>0</v>
      </c>
      <c r="F205" s="11">
        <v>0</v>
      </c>
      <c r="G205" s="11">
        <f t="shared" ref="G205:G206" si="56">E205+F205</f>
        <v>0</v>
      </c>
      <c r="H205" s="11">
        <v>0</v>
      </c>
      <c r="I205" s="11">
        <v>0</v>
      </c>
      <c r="J205" s="11">
        <f t="shared" ref="J205:J268" si="57">G205-H205</f>
        <v>0</v>
      </c>
    </row>
    <row r="206" spans="1:10" x14ac:dyDescent="0.3">
      <c r="A206" s="35"/>
      <c r="B206" s="12"/>
      <c r="C206" s="12"/>
      <c r="D206" s="10" t="s">
        <v>383</v>
      </c>
      <c r="E206" s="11">
        <v>0</v>
      </c>
      <c r="F206" s="11">
        <v>0</v>
      </c>
      <c r="G206" s="11">
        <f t="shared" si="56"/>
        <v>0</v>
      </c>
      <c r="H206" s="11">
        <v>0</v>
      </c>
      <c r="I206" s="11">
        <v>0</v>
      </c>
      <c r="J206" s="11">
        <f t="shared" si="57"/>
        <v>0</v>
      </c>
    </row>
    <row r="207" spans="1:10" ht="12.75" customHeight="1" x14ac:dyDescent="0.3">
      <c r="A207" s="35"/>
      <c r="B207" s="46" t="s">
        <v>23</v>
      </c>
      <c r="C207" s="46"/>
      <c r="D207" s="47"/>
      <c r="E207" s="13">
        <f>+E208+E211+E212+E215</f>
        <v>0</v>
      </c>
      <c r="F207" s="13">
        <f>+F208+F211+F212+F215</f>
        <v>0</v>
      </c>
      <c r="G207" s="13">
        <f t="shared" si="35"/>
        <v>0</v>
      </c>
      <c r="H207" s="13">
        <f t="shared" ref="H207:I207" si="58">+H208+H211+H212+H215</f>
        <v>0</v>
      </c>
      <c r="I207" s="13">
        <f t="shared" si="58"/>
        <v>0</v>
      </c>
      <c r="J207" s="13">
        <f t="shared" si="57"/>
        <v>0</v>
      </c>
    </row>
    <row r="208" spans="1:10" ht="12.75" customHeight="1" x14ac:dyDescent="0.3">
      <c r="A208" s="35"/>
      <c r="B208" s="12"/>
      <c r="C208" s="54" t="s">
        <v>132</v>
      </c>
      <c r="D208" s="27"/>
      <c r="E208" s="13">
        <f>+E209+E210</f>
        <v>0</v>
      </c>
      <c r="F208" s="13">
        <f t="shared" ref="F208:J208" si="59">+F209+F210</f>
        <v>0</v>
      </c>
      <c r="G208" s="13">
        <f t="shared" si="59"/>
        <v>0</v>
      </c>
      <c r="H208" s="13">
        <f t="shared" si="59"/>
        <v>0</v>
      </c>
      <c r="I208" s="13">
        <f t="shared" si="59"/>
        <v>0</v>
      </c>
      <c r="J208" s="13">
        <f t="shared" si="59"/>
        <v>0</v>
      </c>
    </row>
    <row r="209" spans="1:10" ht="12.75" customHeight="1" x14ac:dyDescent="0.3">
      <c r="A209" s="35"/>
      <c r="B209" s="12"/>
      <c r="C209" s="12"/>
      <c r="D209" s="16" t="s">
        <v>234</v>
      </c>
      <c r="E209" s="11">
        <v>0</v>
      </c>
      <c r="F209" s="11">
        <v>0</v>
      </c>
      <c r="G209" s="11">
        <f t="shared" ref="G209:G210" si="60">E209+F209</f>
        <v>0</v>
      </c>
      <c r="H209" s="11">
        <v>0</v>
      </c>
      <c r="I209" s="11">
        <v>0</v>
      </c>
      <c r="J209" s="11">
        <v>0</v>
      </c>
    </row>
    <row r="210" spans="1:10" ht="12.75" customHeight="1" x14ac:dyDescent="0.3">
      <c r="A210" s="35"/>
      <c r="B210" s="12"/>
      <c r="C210" s="12"/>
      <c r="D210" s="16" t="s">
        <v>272</v>
      </c>
      <c r="E210" s="11">
        <v>0</v>
      </c>
      <c r="F210" s="11">
        <v>0</v>
      </c>
      <c r="G210" s="11">
        <f t="shared" si="60"/>
        <v>0</v>
      </c>
      <c r="H210" s="11">
        <v>0</v>
      </c>
      <c r="I210" s="11">
        <v>0</v>
      </c>
      <c r="J210" s="11">
        <v>0</v>
      </c>
    </row>
    <row r="211" spans="1:10" ht="12.75" customHeight="1" x14ac:dyDescent="0.3">
      <c r="A211" s="35"/>
      <c r="B211" s="12"/>
      <c r="C211" s="54" t="s">
        <v>133</v>
      </c>
      <c r="D211" s="27"/>
      <c r="E211" s="13">
        <v>0</v>
      </c>
      <c r="F211" s="13">
        <v>0</v>
      </c>
      <c r="G211" s="13">
        <f t="shared" si="35"/>
        <v>0</v>
      </c>
      <c r="H211" s="13">
        <v>0</v>
      </c>
      <c r="I211" s="13">
        <v>0</v>
      </c>
      <c r="J211" s="13">
        <f t="shared" si="57"/>
        <v>0</v>
      </c>
    </row>
    <row r="212" spans="1:10" ht="12.75" customHeight="1" x14ac:dyDescent="0.3">
      <c r="A212" s="35"/>
      <c r="B212" s="12"/>
      <c r="C212" s="54" t="s">
        <v>134</v>
      </c>
      <c r="D212" s="27"/>
      <c r="E212" s="13">
        <f>SUM(E213)</f>
        <v>0</v>
      </c>
      <c r="F212" s="13">
        <f>SUM(F213)</f>
        <v>0</v>
      </c>
      <c r="G212" s="13">
        <f t="shared" si="35"/>
        <v>0</v>
      </c>
      <c r="H212" s="13">
        <f>SUM(H213)</f>
        <v>0</v>
      </c>
      <c r="I212" s="13">
        <f>SUM(I213)</f>
        <v>0</v>
      </c>
      <c r="J212" s="13">
        <f t="shared" si="57"/>
        <v>0</v>
      </c>
    </row>
    <row r="213" spans="1:10" ht="12.75" customHeight="1" x14ac:dyDescent="0.3">
      <c r="A213" s="35"/>
      <c r="B213" s="12"/>
      <c r="C213" s="12"/>
      <c r="D213" s="16" t="s">
        <v>315</v>
      </c>
      <c r="E213" s="11">
        <v>0</v>
      </c>
      <c r="F213" s="11">
        <v>0</v>
      </c>
      <c r="G213" s="11">
        <f t="shared" si="35"/>
        <v>0</v>
      </c>
      <c r="H213" s="11">
        <v>0</v>
      </c>
      <c r="I213" s="11">
        <v>0</v>
      </c>
      <c r="J213" s="11">
        <f t="shared" si="57"/>
        <v>0</v>
      </c>
    </row>
    <row r="214" spans="1:10" s="17" customFormat="1" ht="12.75" customHeight="1" x14ac:dyDescent="0.3">
      <c r="A214" s="36"/>
      <c r="B214" s="79"/>
      <c r="C214" s="54" t="s">
        <v>135</v>
      </c>
      <c r="D214" s="27"/>
      <c r="E214" s="13">
        <v>0</v>
      </c>
      <c r="F214" s="13">
        <v>0</v>
      </c>
      <c r="G214" s="13">
        <f t="shared" si="35"/>
        <v>0</v>
      </c>
      <c r="H214" s="13">
        <v>0</v>
      </c>
      <c r="I214" s="13">
        <v>0</v>
      </c>
      <c r="J214" s="13">
        <f t="shared" si="57"/>
        <v>0</v>
      </c>
    </row>
    <row r="215" spans="1:10" ht="12.75" customHeight="1" x14ac:dyDescent="0.3">
      <c r="A215" s="35"/>
      <c r="B215" s="12"/>
      <c r="C215" s="54" t="s">
        <v>136</v>
      </c>
      <c r="D215" s="27"/>
      <c r="E215" s="13">
        <f>SUM(E216)</f>
        <v>0</v>
      </c>
      <c r="F215" s="13">
        <f>SUM(F216)</f>
        <v>0</v>
      </c>
      <c r="G215" s="13">
        <f t="shared" si="35"/>
        <v>0</v>
      </c>
      <c r="H215" s="13">
        <f>SUM(H216)</f>
        <v>0</v>
      </c>
      <c r="I215" s="13">
        <f>SUM(I216)</f>
        <v>0</v>
      </c>
      <c r="J215" s="13">
        <f t="shared" si="57"/>
        <v>0</v>
      </c>
    </row>
    <row r="216" spans="1:10" ht="12.75" customHeight="1" x14ac:dyDescent="0.3">
      <c r="A216" s="35"/>
      <c r="B216" s="12"/>
      <c r="C216" s="12"/>
      <c r="D216" s="16" t="s">
        <v>136</v>
      </c>
      <c r="E216" s="11">
        <v>0</v>
      </c>
      <c r="F216" s="11">
        <v>0</v>
      </c>
      <c r="G216" s="11">
        <f t="shared" si="35"/>
        <v>0</v>
      </c>
      <c r="H216" s="11">
        <v>0</v>
      </c>
      <c r="I216" s="11">
        <v>0</v>
      </c>
      <c r="J216" s="11">
        <f t="shared" si="57"/>
        <v>0</v>
      </c>
    </row>
    <row r="217" spans="1:10" ht="24" customHeight="1" x14ac:dyDescent="0.3">
      <c r="A217" s="35"/>
      <c r="B217" s="49" t="s">
        <v>24</v>
      </c>
      <c r="C217" s="49"/>
      <c r="D217" s="50"/>
      <c r="E217" s="13">
        <f>+E218+E220+E222+E224+E226+E228+E232+E233</f>
        <v>0</v>
      </c>
      <c r="F217" s="13">
        <f>+F218+F220+F222+F224+F226+F228+F232+F233</f>
        <v>0</v>
      </c>
      <c r="G217" s="13">
        <f t="shared" si="35"/>
        <v>0</v>
      </c>
      <c r="H217" s="13">
        <f>+H218+H220+H222+H224+H226+H228+H232+H233</f>
        <v>0</v>
      </c>
      <c r="I217" s="13">
        <f>+I218+I220+I222+I224+I226+I228+I232+I233</f>
        <v>0</v>
      </c>
      <c r="J217" s="13">
        <f t="shared" si="57"/>
        <v>0</v>
      </c>
    </row>
    <row r="218" spans="1:10" s="17" customFormat="1" ht="12.75" customHeight="1" x14ac:dyDescent="0.3">
      <c r="A218" s="36"/>
      <c r="B218" s="59"/>
      <c r="C218" s="55" t="s">
        <v>137</v>
      </c>
      <c r="D218" s="28"/>
      <c r="E218" s="13">
        <f>+E219</f>
        <v>0</v>
      </c>
      <c r="F218" s="13">
        <f>+F219</f>
        <v>0</v>
      </c>
      <c r="G218" s="13">
        <f t="shared" si="35"/>
        <v>0</v>
      </c>
      <c r="H218" s="13">
        <f>+H219</f>
        <v>0</v>
      </c>
      <c r="I218" s="13">
        <f>+I219</f>
        <v>0</v>
      </c>
      <c r="J218" s="13">
        <f t="shared" si="57"/>
        <v>0</v>
      </c>
    </row>
    <row r="219" spans="1:10" ht="12.75" customHeight="1" x14ac:dyDescent="0.3">
      <c r="A219" s="35"/>
      <c r="B219" s="18"/>
      <c r="C219" s="60"/>
      <c r="D219" s="3" t="s">
        <v>316</v>
      </c>
      <c r="E219" s="11">
        <v>0</v>
      </c>
      <c r="F219" s="11">
        <v>0</v>
      </c>
      <c r="G219" s="11">
        <f t="shared" si="35"/>
        <v>0</v>
      </c>
      <c r="H219" s="11">
        <v>0</v>
      </c>
      <c r="I219" s="11">
        <v>0</v>
      </c>
      <c r="J219" s="11">
        <f t="shared" si="57"/>
        <v>0</v>
      </c>
    </row>
    <row r="220" spans="1:10" ht="12.75" customHeight="1" x14ac:dyDescent="0.3">
      <c r="A220" s="35"/>
      <c r="B220" s="18"/>
      <c r="C220" s="55" t="s">
        <v>138</v>
      </c>
      <c r="D220" s="28"/>
      <c r="E220" s="13">
        <f>+E221</f>
        <v>0</v>
      </c>
      <c r="F220" s="13">
        <f>+F221</f>
        <v>0</v>
      </c>
      <c r="G220" s="13">
        <f t="shared" si="35"/>
        <v>0</v>
      </c>
      <c r="H220" s="13">
        <f>+H221</f>
        <v>0</v>
      </c>
      <c r="I220" s="13">
        <f>+I221</f>
        <v>0</v>
      </c>
      <c r="J220" s="13">
        <f t="shared" si="57"/>
        <v>0</v>
      </c>
    </row>
    <row r="221" spans="1:10" x14ac:dyDescent="0.3">
      <c r="A221" s="35"/>
      <c r="B221" s="18"/>
      <c r="C221" s="18"/>
      <c r="D221" s="3" t="s">
        <v>317</v>
      </c>
      <c r="E221" s="11">
        <v>0</v>
      </c>
      <c r="F221" s="11">
        <v>0</v>
      </c>
      <c r="G221" s="11">
        <f t="shared" si="35"/>
        <v>0</v>
      </c>
      <c r="H221" s="11">
        <v>0</v>
      </c>
      <c r="I221" s="11">
        <v>0</v>
      </c>
      <c r="J221" s="11">
        <f t="shared" si="57"/>
        <v>0</v>
      </c>
    </row>
    <row r="222" spans="1:10" ht="12.75" customHeight="1" x14ac:dyDescent="0.3">
      <c r="A222" s="35"/>
      <c r="B222" s="18"/>
      <c r="C222" s="55" t="s">
        <v>139</v>
      </c>
      <c r="D222" s="28"/>
      <c r="E222" s="13">
        <f>SUM(E223)</f>
        <v>0</v>
      </c>
      <c r="F222" s="13">
        <f>SUM(F223)</f>
        <v>0</v>
      </c>
      <c r="G222" s="13">
        <f t="shared" si="35"/>
        <v>0</v>
      </c>
      <c r="H222" s="13">
        <f t="shared" ref="H222:I222" si="61">SUM(H223)</f>
        <v>0</v>
      </c>
      <c r="I222" s="13">
        <f t="shared" si="61"/>
        <v>0</v>
      </c>
      <c r="J222" s="13">
        <f>G222-H222</f>
        <v>0</v>
      </c>
    </row>
    <row r="223" spans="1:10" ht="12.75" customHeight="1" x14ac:dyDescent="0.3">
      <c r="A223" s="35"/>
      <c r="B223" s="18"/>
      <c r="C223" s="18"/>
      <c r="D223" s="3" t="s">
        <v>275</v>
      </c>
      <c r="E223" s="11">
        <v>0</v>
      </c>
      <c r="F223" s="11">
        <v>0</v>
      </c>
      <c r="G223" s="11">
        <f t="shared" si="35"/>
        <v>0</v>
      </c>
      <c r="H223" s="11">
        <v>0</v>
      </c>
      <c r="I223" s="11">
        <v>0</v>
      </c>
      <c r="J223" s="11">
        <f t="shared" si="57"/>
        <v>0</v>
      </c>
    </row>
    <row r="224" spans="1:10" ht="12.75" customHeight="1" x14ac:dyDescent="0.3">
      <c r="A224" s="35"/>
      <c r="B224" s="18"/>
      <c r="C224" s="55" t="s">
        <v>140</v>
      </c>
      <c r="D224" s="28"/>
      <c r="E224" s="13">
        <f>+E225</f>
        <v>0</v>
      </c>
      <c r="F224" s="13">
        <f>+F225</f>
        <v>0</v>
      </c>
      <c r="G224" s="13">
        <f t="shared" si="35"/>
        <v>0</v>
      </c>
      <c r="H224" s="13">
        <f t="shared" ref="H224:I224" si="62">+H225</f>
        <v>0</v>
      </c>
      <c r="I224" s="13">
        <f t="shared" si="62"/>
        <v>0</v>
      </c>
      <c r="J224" s="13">
        <f t="shared" si="57"/>
        <v>0</v>
      </c>
    </row>
    <row r="225" spans="1:10" ht="12.75" customHeight="1" x14ac:dyDescent="0.3">
      <c r="A225" s="35"/>
      <c r="B225" s="18"/>
      <c r="C225" s="18"/>
      <c r="D225" s="3" t="s">
        <v>140</v>
      </c>
      <c r="E225" s="11">
        <v>0</v>
      </c>
      <c r="F225" s="11">
        <v>0</v>
      </c>
      <c r="G225" s="11">
        <f t="shared" si="35"/>
        <v>0</v>
      </c>
      <c r="H225" s="11">
        <v>0</v>
      </c>
      <c r="I225" s="11">
        <v>0</v>
      </c>
      <c r="J225" s="11">
        <f t="shared" si="57"/>
        <v>0</v>
      </c>
    </row>
    <row r="226" spans="1:10" ht="12.75" customHeight="1" x14ac:dyDescent="0.3">
      <c r="A226" s="35"/>
      <c r="B226" s="18"/>
      <c r="C226" s="55" t="s">
        <v>141</v>
      </c>
      <c r="D226" s="28"/>
      <c r="E226" s="13">
        <f>SUM(E227)</f>
        <v>0</v>
      </c>
      <c r="F226" s="13">
        <f>SUM(F227)</f>
        <v>0</v>
      </c>
      <c r="G226" s="13">
        <f t="shared" ref="G226:G289" si="63">E226+F226</f>
        <v>0</v>
      </c>
      <c r="H226" s="13">
        <f t="shared" ref="H226:I226" si="64">SUM(H227)</f>
        <v>0</v>
      </c>
      <c r="I226" s="13">
        <f t="shared" si="64"/>
        <v>0</v>
      </c>
      <c r="J226" s="13">
        <f t="shared" si="57"/>
        <v>0</v>
      </c>
    </row>
    <row r="227" spans="1:10" ht="12.75" customHeight="1" x14ac:dyDescent="0.3">
      <c r="A227" s="35"/>
      <c r="B227" s="18"/>
      <c r="C227" s="18"/>
      <c r="D227" s="25" t="s">
        <v>141</v>
      </c>
      <c r="E227" s="11">
        <v>0</v>
      </c>
      <c r="F227" s="11">
        <v>0</v>
      </c>
      <c r="G227" s="11">
        <f t="shared" si="63"/>
        <v>0</v>
      </c>
      <c r="H227" s="11">
        <v>0</v>
      </c>
      <c r="I227" s="11">
        <v>0</v>
      </c>
      <c r="J227" s="11">
        <f t="shared" si="57"/>
        <v>0</v>
      </c>
    </row>
    <row r="228" spans="1:10" ht="12.75" customHeight="1" x14ac:dyDescent="0.3">
      <c r="A228" s="35"/>
      <c r="B228" s="18"/>
      <c r="C228" s="55" t="s">
        <v>328</v>
      </c>
      <c r="D228" s="28"/>
      <c r="E228" s="13">
        <f>+E229+E230+E231</f>
        <v>0</v>
      </c>
      <c r="F228" s="13">
        <f>+F229+F230+F231</f>
        <v>0</v>
      </c>
      <c r="G228" s="13">
        <f t="shared" si="63"/>
        <v>0</v>
      </c>
      <c r="H228" s="13">
        <f>+H229+H230+H231</f>
        <v>0</v>
      </c>
      <c r="I228" s="13">
        <f>+I229+I230+I231</f>
        <v>0</v>
      </c>
      <c r="J228" s="13">
        <f t="shared" si="57"/>
        <v>0</v>
      </c>
    </row>
    <row r="229" spans="1:10" ht="24.75" customHeight="1" x14ac:dyDescent="0.3">
      <c r="A229" s="35"/>
      <c r="B229" s="18"/>
      <c r="C229" s="18"/>
      <c r="D229" s="3" t="s">
        <v>318</v>
      </c>
      <c r="E229" s="11">
        <v>0</v>
      </c>
      <c r="F229" s="11">
        <v>0</v>
      </c>
      <c r="G229" s="11">
        <f t="shared" si="63"/>
        <v>0</v>
      </c>
      <c r="H229" s="11">
        <v>0</v>
      </c>
      <c r="I229" s="11">
        <v>0</v>
      </c>
      <c r="J229" s="11">
        <f t="shared" si="57"/>
        <v>0</v>
      </c>
    </row>
    <row r="230" spans="1:10" ht="12.75" customHeight="1" x14ac:dyDescent="0.3">
      <c r="A230" s="35"/>
      <c r="B230" s="18"/>
      <c r="C230" s="18"/>
      <c r="D230" s="3" t="s">
        <v>319</v>
      </c>
      <c r="E230" s="11">
        <v>0</v>
      </c>
      <c r="F230" s="11">
        <v>0</v>
      </c>
      <c r="G230" s="11">
        <f t="shared" si="63"/>
        <v>0</v>
      </c>
      <c r="H230" s="11">
        <v>0</v>
      </c>
      <c r="I230" s="11">
        <v>0</v>
      </c>
      <c r="J230" s="11">
        <f t="shared" si="57"/>
        <v>0</v>
      </c>
    </row>
    <row r="231" spans="1:10" ht="12.75" customHeight="1" x14ac:dyDescent="0.3">
      <c r="A231" s="35"/>
      <c r="B231" s="18"/>
      <c r="C231" s="18"/>
      <c r="D231" s="3" t="s">
        <v>184</v>
      </c>
      <c r="E231" s="11"/>
      <c r="F231" s="11"/>
      <c r="G231" s="11">
        <f t="shared" si="63"/>
        <v>0</v>
      </c>
      <c r="H231" s="11"/>
      <c r="I231" s="11"/>
      <c r="J231" s="11">
        <f t="shared" si="57"/>
        <v>0</v>
      </c>
    </row>
    <row r="232" spans="1:10" ht="12.75" customHeight="1" x14ac:dyDescent="0.3">
      <c r="A232" s="35"/>
      <c r="B232" s="18"/>
      <c r="C232" s="55" t="s">
        <v>142</v>
      </c>
      <c r="D232" s="28"/>
      <c r="E232" s="13">
        <v>0</v>
      </c>
      <c r="F232" s="13">
        <v>0</v>
      </c>
      <c r="G232" s="13">
        <f t="shared" si="63"/>
        <v>0</v>
      </c>
      <c r="H232" s="13">
        <v>0</v>
      </c>
      <c r="I232" s="13">
        <v>0</v>
      </c>
      <c r="J232" s="13">
        <f t="shared" si="57"/>
        <v>0</v>
      </c>
    </row>
    <row r="233" spans="1:10" ht="12.75" customHeight="1" x14ac:dyDescent="0.3">
      <c r="A233" s="35"/>
      <c r="B233" s="18"/>
      <c r="C233" s="55" t="s">
        <v>143</v>
      </c>
      <c r="D233" s="28"/>
      <c r="E233" s="13">
        <f>+E234</f>
        <v>0</v>
      </c>
      <c r="F233" s="13">
        <f>+F234</f>
        <v>0</v>
      </c>
      <c r="G233" s="13">
        <f t="shared" si="63"/>
        <v>0</v>
      </c>
      <c r="H233" s="13">
        <f>+H234</f>
        <v>0</v>
      </c>
      <c r="I233" s="13">
        <f>+I234</f>
        <v>0</v>
      </c>
      <c r="J233" s="13">
        <f t="shared" si="57"/>
        <v>0</v>
      </c>
    </row>
    <row r="234" spans="1:10" ht="12.75" customHeight="1" x14ac:dyDescent="0.3">
      <c r="A234" s="35"/>
      <c r="B234" s="18"/>
      <c r="C234" s="60"/>
      <c r="D234" s="3" t="s">
        <v>320</v>
      </c>
      <c r="E234" s="11">
        <v>0</v>
      </c>
      <c r="F234" s="11">
        <v>0</v>
      </c>
      <c r="G234" s="11">
        <f t="shared" si="63"/>
        <v>0</v>
      </c>
      <c r="H234" s="11">
        <v>0</v>
      </c>
      <c r="I234" s="11">
        <v>0</v>
      </c>
      <c r="J234" s="11">
        <f t="shared" si="57"/>
        <v>0</v>
      </c>
    </row>
    <row r="235" spans="1:10" ht="12.75" customHeight="1" x14ac:dyDescent="0.3">
      <c r="A235" s="35"/>
      <c r="B235" s="46" t="s">
        <v>144</v>
      </c>
      <c r="C235" s="46"/>
      <c r="D235" s="47"/>
      <c r="E235" s="13">
        <f>+E236+E240+E241+E242</f>
        <v>0</v>
      </c>
      <c r="F235" s="13">
        <f>+F236+F240+F241+F242</f>
        <v>0</v>
      </c>
      <c r="G235" s="13">
        <f t="shared" si="63"/>
        <v>0</v>
      </c>
      <c r="H235" s="13">
        <f t="shared" ref="H235:I235" si="65">+H236+H240+H241+H242</f>
        <v>0</v>
      </c>
      <c r="I235" s="13">
        <f t="shared" si="65"/>
        <v>0</v>
      </c>
      <c r="J235" s="13">
        <f t="shared" si="57"/>
        <v>0</v>
      </c>
    </row>
    <row r="236" spans="1:10" ht="12.75" customHeight="1" x14ac:dyDescent="0.3">
      <c r="A236" s="35"/>
      <c r="B236" s="12"/>
      <c r="C236" s="54" t="s">
        <v>145</v>
      </c>
      <c r="D236" s="80"/>
      <c r="E236" s="13">
        <f>SUM(E237:E239)</f>
        <v>0</v>
      </c>
      <c r="F236" s="13">
        <f>SUM(F237:F239)</f>
        <v>0</v>
      </c>
      <c r="G236" s="13">
        <f>E236+F236</f>
        <v>0</v>
      </c>
      <c r="H236" s="13">
        <f>SUM(H237:H239)</f>
        <v>0</v>
      </c>
      <c r="I236" s="13">
        <f>SUM(I237:I239)</f>
        <v>0</v>
      </c>
      <c r="J236" s="13">
        <f t="shared" si="57"/>
        <v>0</v>
      </c>
    </row>
    <row r="237" spans="1:10" ht="12.75" customHeight="1" x14ac:dyDescent="0.3">
      <c r="A237" s="35"/>
      <c r="B237" s="12"/>
      <c r="C237" s="12"/>
      <c r="D237" s="10" t="s">
        <v>385</v>
      </c>
      <c r="E237" s="11">
        <v>0</v>
      </c>
      <c r="F237" s="11">
        <v>0</v>
      </c>
      <c r="G237" s="11">
        <f t="shared" si="63"/>
        <v>0</v>
      </c>
      <c r="H237" s="11">
        <v>0</v>
      </c>
      <c r="I237" s="11">
        <v>0</v>
      </c>
      <c r="J237" s="11">
        <f t="shared" si="57"/>
        <v>0</v>
      </c>
    </row>
    <row r="238" spans="1:10" ht="12.75" customHeight="1" x14ac:dyDescent="0.3">
      <c r="A238" s="35"/>
      <c r="B238" s="12"/>
      <c r="C238" s="12"/>
      <c r="D238" s="10" t="s">
        <v>322</v>
      </c>
      <c r="E238" s="11">
        <v>0</v>
      </c>
      <c r="F238" s="11">
        <v>0</v>
      </c>
      <c r="G238" s="11">
        <f t="shared" si="63"/>
        <v>0</v>
      </c>
      <c r="H238" s="11">
        <v>0</v>
      </c>
      <c r="I238" s="11">
        <v>0</v>
      </c>
      <c r="J238" s="11">
        <f t="shared" si="57"/>
        <v>0</v>
      </c>
    </row>
    <row r="239" spans="1:10" ht="12.75" customHeight="1" x14ac:dyDescent="0.3">
      <c r="A239" s="35"/>
      <c r="B239" s="12"/>
      <c r="C239" s="12"/>
      <c r="D239" s="10" t="s">
        <v>321</v>
      </c>
      <c r="E239" s="11">
        <v>0</v>
      </c>
      <c r="F239" s="11">
        <v>0</v>
      </c>
      <c r="G239" s="11">
        <f t="shared" si="63"/>
        <v>0</v>
      </c>
      <c r="H239" s="11">
        <v>0</v>
      </c>
      <c r="I239" s="11">
        <v>0</v>
      </c>
      <c r="J239" s="11">
        <f t="shared" si="57"/>
        <v>0</v>
      </c>
    </row>
    <row r="240" spans="1:10" ht="12.75" customHeight="1" x14ac:dyDescent="0.3">
      <c r="A240" s="35"/>
      <c r="B240" s="12"/>
      <c r="C240" s="54" t="s">
        <v>146</v>
      </c>
      <c r="D240" s="80"/>
      <c r="E240" s="13">
        <v>0</v>
      </c>
      <c r="F240" s="13">
        <v>0</v>
      </c>
      <c r="G240" s="13">
        <f t="shared" si="63"/>
        <v>0</v>
      </c>
      <c r="H240" s="13">
        <v>0</v>
      </c>
      <c r="I240" s="13">
        <v>0</v>
      </c>
      <c r="J240" s="13">
        <f t="shared" si="57"/>
        <v>0</v>
      </c>
    </row>
    <row r="241" spans="1:10" x14ac:dyDescent="0.3">
      <c r="A241" s="35"/>
      <c r="B241" s="12"/>
      <c r="C241" s="54" t="s">
        <v>147</v>
      </c>
      <c r="D241" s="80"/>
      <c r="E241" s="13">
        <v>0</v>
      </c>
      <c r="F241" s="13">
        <v>0</v>
      </c>
      <c r="G241" s="13">
        <f t="shared" si="63"/>
        <v>0</v>
      </c>
      <c r="H241" s="13">
        <v>0</v>
      </c>
      <c r="I241" s="13">
        <v>0</v>
      </c>
      <c r="J241" s="13">
        <f t="shared" si="57"/>
        <v>0</v>
      </c>
    </row>
    <row r="242" spans="1:10" ht="12.75" customHeight="1" x14ac:dyDescent="0.3">
      <c r="A242" s="35"/>
      <c r="B242" s="12"/>
      <c r="C242" s="54" t="s">
        <v>148</v>
      </c>
      <c r="D242" s="80"/>
      <c r="E242" s="13">
        <f>E243</f>
        <v>0</v>
      </c>
      <c r="F242" s="13">
        <f>F243</f>
        <v>0</v>
      </c>
      <c r="G242" s="13">
        <f t="shared" si="63"/>
        <v>0</v>
      </c>
      <c r="H242" s="13">
        <f t="shared" ref="H242:I242" si="66">H243</f>
        <v>0</v>
      </c>
      <c r="I242" s="13">
        <f t="shared" si="66"/>
        <v>0</v>
      </c>
      <c r="J242" s="13">
        <f t="shared" si="57"/>
        <v>0</v>
      </c>
    </row>
    <row r="243" spans="1:10" ht="12.75" customHeight="1" x14ac:dyDescent="0.3">
      <c r="A243" s="35"/>
      <c r="B243" s="12"/>
      <c r="C243" s="12"/>
      <c r="D243" s="10" t="s">
        <v>270</v>
      </c>
      <c r="E243" s="11">
        <v>0</v>
      </c>
      <c r="F243" s="11">
        <v>0</v>
      </c>
      <c r="G243" s="11">
        <f t="shared" si="63"/>
        <v>0</v>
      </c>
      <c r="H243" s="11">
        <v>0</v>
      </c>
      <c r="I243" s="11">
        <v>0</v>
      </c>
      <c r="J243" s="11">
        <f t="shared" si="57"/>
        <v>0</v>
      </c>
    </row>
    <row r="244" spans="1:10" ht="12.75" customHeight="1" x14ac:dyDescent="0.3">
      <c r="A244" s="35"/>
      <c r="B244" s="46" t="s">
        <v>25</v>
      </c>
      <c r="C244" s="46"/>
      <c r="D244" s="47"/>
      <c r="E244" s="13">
        <f>+E245+E246+E248+E249+E251</f>
        <v>0</v>
      </c>
      <c r="F244" s="13">
        <f>+F245+F246+F248+F249+F251</f>
        <v>0</v>
      </c>
      <c r="G244" s="13">
        <f t="shared" si="63"/>
        <v>0</v>
      </c>
      <c r="H244" s="13">
        <f t="shared" ref="H244:I244" si="67">+H245+H246+H248+H249+H251</f>
        <v>0</v>
      </c>
      <c r="I244" s="13">
        <f t="shared" si="67"/>
        <v>0</v>
      </c>
      <c r="J244" s="13">
        <f t="shared" si="57"/>
        <v>0</v>
      </c>
    </row>
    <row r="245" spans="1:10" ht="12.75" customHeight="1" x14ac:dyDescent="0.3">
      <c r="A245" s="35"/>
      <c r="B245" s="12"/>
      <c r="C245" s="54" t="s">
        <v>149</v>
      </c>
      <c r="D245" s="80"/>
      <c r="E245" s="13">
        <v>0</v>
      </c>
      <c r="F245" s="13">
        <v>0</v>
      </c>
      <c r="G245" s="13">
        <f t="shared" si="63"/>
        <v>0</v>
      </c>
      <c r="H245" s="13">
        <v>0</v>
      </c>
      <c r="I245" s="13">
        <v>0</v>
      </c>
      <c r="J245" s="13">
        <f t="shared" si="57"/>
        <v>0</v>
      </c>
    </row>
    <row r="246" spans="1:10" ht="12.75" customHeight="1" x14ac:dyDescent="0.3">
      <c r="A246" s="35"/>
      <c r="B246" s="12"/>
      <c r="C246" s="54" t="s">
        <v>150</v>
      </c>
      <c r="D246" s="80"/>
      <c r="E246" s="13">
        <f>E247</f>
        <v>0</v>
      </c>
      <c r="F246" s="13">
        <f>F247</f>
        <v>0</v>
      </c>
      <c r="G246" s="13">
        <f t="shared" si="63"/>
        <v>0</v>
      </c>
      <c r="H246" s="13">
        <f t="shared" ref="H246:I246" si="68">H247</f>
        <v>0</v>
      </c>
      <c r="I246" s="13">
        <f t="shared" si="68"/>
        <v>0</v>
      </c>
      <c r="J246" s="13">
        <f t="shared" si="57"/>
        <v>0</v>
      </c>
    </row>
    <row r="247" spans="1:10" ht="12.75" customHeight="1" x14ac:dyDescent="0.3">
      <c r="A247" s="35"/>
      <c r="B247" s="12"/>
      <c r="C247" s="12"/>
      <c r="D247" s="10" t="s">
        <v>277</v>
      </c>
      <c r="E247" s="11">
        <v>0</v>
      </c>
      <c r="F247" s="11">
        <v>0</v>
      </c>
      <c r="G247" s="11">
        <f t="shared" si="63"/>
        <v>0</v>
      </c>
      <c r="H247" s="11">
        <v>0</v>
      </c>
      <c r="I247" s="11">
        <v>0</v>
      </c>
      <c r="J247" s="11">
        <f t="shared" si="57"/>
        <v>0</v>
      </c>
    </row>
    <row r="248" spans="1:10" ht="12.75" customHeight="1" x14ac:dyDescent="0.3">
      <c r="A248" s="35"/>
      <c r="B248" s="12"/>
      <c r="C248" s="54" t="s">
        <v>151</v>
      </c>
      <c r="D248" s="80"/>
      <c r="E248" s="13">
        <v>0</v>
      </c>
      <c r="F248" s="13">
        <v>0</v>
      </c>
      <c r="G248" s="13">
        <f t="shared" si="63"/>
        <v>0</v>
      </c>
      <c r="H248" s="13">
        <v>0</v>
      </c>
      <c r="I248" s="13">
        <v>0</v>
      </c>
      <c r="J248" s="13">
        <f t="shared" si="57"/>
        <v>0</v>
      </c>
    </row>
    <row r="249" spans="1:10" ht="12.75" customHeight="1" x14ac:dyDescent="0.3">
      <c r="A249" s="35"/>
      <c r="B249" s="12"/>
      <c r="C249" s="54" t="s">
        <v>152</v>
      </c>
      <c r="D249" s="80"/>
      <c r="E249" s="13">
        <f>+E250</f>
        <v>0</v>
      </c>
      <c r="F249" s="13">
        <f>+F250</f>
        <v>0</v>
      </c>
      <c r="G249" s="13">
        <f t="shared" si="63"/>
        <v>0</v>
      </c>
      <c r="H249" s="13">
        <f t="shared" ref="H249:I249" si="69">+H250</f>
        <v>0</v>
      </c>
      <c r="I249" s="13">
        <f t="shared" si="69"/>
        <v>0</v>
      </c>
      <c r="J249" s="13">
        <f t="shared" si="57"/>
        <v>0</v>
      </c>
    </row>
    <row r="250" spans="1:10" ht="12.75" customHeight="1" x14ac:dyDescent="0.3">
      <c r="A250" s="35"/>
      <c r="B250" s="12"/>
      <c r="C250" s="12"/>
      <c r="D250" s="10" t="s">
        <v>235</v>
      </c>
      <c r="E250" s="11">
        <v>0</v>
      </c>
      <c r="F250" s="11">
        <v>0</v>
      </c>
      <c r="G250" s="11">
        <f t="shared" si="63"/>
        <v>0</v>
      </c>
      <c r="H250" s="11">
        <v>0</v>
      </c>
      <c r="I250" s="11">
        <v>0</v>
      </c>
      <c r="J250" s="11">
        <f t="shared" si="57"/>
        <v>0</v>
      </c>
    </row>
    <row r="251" spans="1:10" ht="12.75" customHeight="1" x14ac:dyDescent="0.3">
      <c r="A251" s="35"/>
      <c r="B251" s="12"/>
      <c r="C251" s="54" t="s">
        <v>153</v>
      </c>
      <c r="D251" s="80"/>
      <c r="E251" s="13">
        <f>SUM(E252)</f>
        <v>0</v>
      </c>
      <c r="F251" s="13">
        <f>SUM(F252)</f>
        <v>0</v>
      </c>
      <c r="G251" s="13">
        <f t="shared" si="63"/>
        <v>0</v>
      </c>
      <c r="H251" s="13">
        <f>SUM(H252)</f>
        <v>0</v>
      </c>
      <c r="I251" s="13">
        <f>SUM(I252)</f>
        <v>0</v>
      </c>
      <c r="J251" s="13">
        <f t="shared" si="57"/>
        <v>0</v>
      </c>
    </row>
    <row r="252" spans="1:10" ht="12.75" customHeight="1" x14ac:dyDescent="0.3">
      <c r="A252" s="35"/>
      <c r="B252" s="12"/>
      <c r="C252" s="12"/>
      <c r="D252" s="10" t="s">
        <v>295</v>
      </c>
      <c r="E252" s="11">
        <v>0</v>
      </c>
      <c r="F252" s="11">
        <v>0</v>
      </c>
      <c r="G252" s="11">
        <f t="shared" si="63"/>
        <v>0</v>
      </c>
      <c r="H252" s="11">
        <v>0</v>
      </c>
      <c r="I252" s="11">
        <v>0</v>
      </c>
      <c r="J252" s="11">
        <f t="shared" si="57"/>
        <v>0</v>
      </c>
    </row>
    <row r="253" spans="1:10" ht="12.75" customHeight="1" x14ac:dyDescent="0.3">
      <c r="A253" s="35"/>
      <c r="B253" s="46" t="s">
        <v>220</v>
      </c>
      <c r="C253" s="46"/>
      <c r="D253" s="47"/>
      <c r="E253" s="13">
        <f>+E254+E256+E258</f>
        <v>0</v>
      </c>
      <c r="F253" s="13">
        <f>+F254+F256+F258</f>
        <v>0</v>
      </c>
      <c r="G253" s="13">
        <f t="shared" si="63"/>
        <v>0</v>
      </c>
      <c r="H253" s="13">
        <f>+H254+H256+H258</f>
        <v>0</v>
      </c>
      <c r="I253" s="13">
        <f>+I254+I256+I258</f>
        <v>0</v>
      </c>
      <c r="J253" s="13">
        <f t="shared" si="57"/>
        <v>0</v>
      </c>
    </row>
    <row r="254" spans="1:10" ht="12.75" customHeight="1" x14ac:dyDescent="0.3">
      <c r="A254" s="35"/>
      <c r="B254" s="12"/>
      <c r="C254" s="54" t="s">
        <v>323</v>
      </c>
      <c r="D254" s="80"/>
      <c r="E254" s="13">
        <f>+E255</f>
        <v>0</v>
      </c>
      <c r="F254" s="13">
        <f>+F255</f>
        <v>0</v>
      </c>
      <c r="G254" s="13">
        <f t="shared" si="63"/>
        <v>0</v>
      </c>
      <c r="H254" s="13">
        <f>+H255</f>
        <v>0</v>
      </c>
      <c r="I254" s="13">
        <f>+I255</f>
        <v>0</v>
      </c>
      <c r="J254" s="13">
        <f t="shared" si="57"/>
        <v>0</v>
      </c>
    </row>
    <row r="255" spans="1:10" ht="12.75" customHeight="1" x14ac:dyDescent="0.3">
      <c r="A255" s="35"/>
      <c r="B255" s="12"/>
      <c r="C255" s="12"/>
      <c r="D255" s="10" t="s">
        <v>323</v>
      </c>
      <c r="E255" s="11">
        <v>0</v>
      </c>
      <c r="F255" s="11">
        <v>0</v>
      </c>
      <c r="G255" s="11">
        <f t="shared" si="63"/>
        <v>0</v>
      </c>
      <c r="H255" s="11">
        <v>0</v>
      </c>
      <c r="I255" s="11">
        <v>0</v>
      </c>
      <c r="J255" s="11">
        <f t="shared" si="57"/>
        <v>0</v>
      </c>
    </row>
    <row r="256" spans="1:10" ht="12.75" customHeight="1" x14ac:dyDescent="0.3">
      <c r="A256" s="35"/>
      <c r="B256" s="12"/>
      <c r="C256" s="54" t="s">
        <v>304</v>
      </c>
      <c r="D256" s="80"/>
      <c r="E256" s="13">
        <f>+E257</f>
        <v>0</v>
      </c>
      <c r="F256" s="13">
        <f>+F257</f>
        <v>0</v>
      </c>
      <c r="G256" s="13">
        <f t="shared" si="63"/>
        <v>0</v>
      </c>
      <c r="H256" s="13">
        <f>+H257</f>
        <v>0</v>
      </c>
      <c r="I256" s="13">
        <f>+I257</f>
        <v>0</v>
      </c>
      <c r="J256" s="13">
        <f t="shared" si="57"/>
        <v>0</v>
      </c>
    </row>
    <row r="257" spans="1:10" ht="12.75" customHeight="1" x14ac:dyDescent="0.3">
      <c r="A257" s="35"/>
      <c r="B257" s="12"/>
      <c r="C257" s="12"/>
      <c r="D257" s="10" t="s">
        <v>278</v>
      </c>
      <c r="E257" s="11">
        <v>0</v>
      </c>
      <c r="F257" s="11">
        <v>0</v>
      </c>
      <c r="G257" s="11">
        <f t="shared" si="63"/>
        <v>0</v>
      </c>
      <c r="H257" s="11">
        <v>0</v>
      </c>
      <c r="I257" s="11">
        <v>0</v>
      </c>
      <c r="J257" s="11">
        <f t="shared" si="57"/>
        <v>0</v>
      </c>
    </row>
    <row r="258" spans="1:10" ht="12.75" customHeight="1" x14ac:dyDescent="0.3">
      <c r="A258" s="35"/>
      <c r="B258" s="12"/>
      <c r="C258" s="54" t="s">
        <v>221</v>
      </c>
      <c r="D258" s="80"/>
      <c r="E258" s="13">
        <f>+E259</f>
        <v>0</v>
      </c>
      <c r="F258" s="13">
        <f>+F259</f>
        <v>0</v>
      </c>
      <c r="G258" s="13">
        <f t="shared" si="63"/>
        <v>0</v>
      </c>
      <c r="H258" s="13">
        <f t="shared" ref="H258:I258" si="70">+H259</f>
        <v>0</v>
      </c>
      <c r="I258" s="13">
        <f t="shared" si="70"/>
        <v>0</v>
      </c>
      <c r="J258" s="13">
        <f t="shared" si="57"/>
        <v>0</v>
      </c>
    </row>
    <row r="259" spans="1:10" ht="12.75" customHeight="1" x14ac:dyDescent="0.3">
      <c r="A259" s="35"/>
      <c r="B259" s="12"/>
      <c r="C259" s="12"/>
      <c r="D259" s="10" t="s">
        <v>221</v>
      </c>
      <c r="E259" s="11">
        <v>0</v>
      </c>
      <c r="F259" s="11">
        <v>0</v>
      </c>
      <c r="G259" s="11">
        <f t="shared" si="63"/>
        <v>0</v>
      </c>
      <c r="H259" s="11">
        <v>0</v>
      </c>
      <c r="I259" s="11">
        <v>0</v>
      </c>
      <c r="J259" s="11">
        <f t="shared" si="57"/>
        <v>0</v>
      </c>
    </row>
    <row r="260" spans="1:10" ht="12.75" customHeight="1" x14ac:dyDescent="0.3">
      <c r="A260" s="35"/>
      <c r="B260" s="46" t="s">
        <v>26</v>
      </c>
      <c r="C260" s="46"/>
      <c r="D260" s="47"/>
      <c r="E260" s="13">
        <f>+E261+E262+E268+E269++E274+E275+E279</f>
        <v>0</v>
      </c>
      <c r="F260" s="13">
        <f>+F261+F262+F268+F269++F274+F275+F279</f>
        <v>0</v>
      </c>
      <c r="G260" s="13">
        <f t="shared" si="63"/>
        <v>0</v>
      </c>
      <c r="H260" s="13">
        <f>+H261+H262+H268+H269++H274+H275+H279</f>
        <v>0</v>
      </c>
      <c r="I260" s="13">
        <f>+I261+I262+I268+I269++I274+I275+I279</f>
        <v>0</v>
      </c>
      <c r="J260" s="13">
        <f t="shared" si="57"/>
        <v>0</v>
      </c>
    </row>
    <row r="261" spans="1:10" ht="12.75" customHeight="1" x14ac:dyDescent="0.3">
      <c r="A261" s="35"/>
      <c r="B261" s="12"/>
      <c r="C261" s="54" t="s">
        <v>154</v>
      </c>
      <c r="D261" s="80"/>
      <c r="E261" s="13">
        <v>0</v>
      </c>
      <c r="F261" s="13">
        <v>0</v>
      </c>
      <c r="G261" s="13">
        <f t="shared" si="63"/>
        <v>0</v>
      </c>
      <c r="H261" s="13">
        <v>0</v>
      </c>
      <c r="I261" s="13">
        <v>0</v>
      </c>
      <c r="J261" s="13">
        <f t="shared" si="57"/>
        <v>0</v>
      </c>
    </row>
    <row r="262" spans="1:10" ht="12.75" customHeight="1" x14ac:dyDescent="0.3">
      <c r="A262" s="35"/>
      <c r="B262" s="12"/>
      <c r="C262" s="54" t="s">
        <v>155</v>
      </c>
      <c r="D262" s="80"/>
      <c r="E262" s="13">
        <f>SUM(E263:E267)</f>
        <v>0</v>
      </c>
      <c r="F262" s="13">
        <f>SUM(F263:F267)</f>
        <v>0</v>
      </c>
      <c r="G262" s="13">
        <f t="shared" si="63"/>
        <v>0</v>
      </c>
      <c r="H262" s="13">
        <f>SUM(H263:H267)</f>
        <v>0</v>
      </c>
      <c r="I262" s="13">
        <f>SUM(I263:I267)</f>
        <v>0</v>
      </c>
      <c r="J262" s="13">
        <f t="shared" si="57"/>
        <v>0</v>
      </c>
    </row>
    <row r="263" spans="1:10" ht="12.75" customHeight="1" x14ac:dyDescent="0.3">
      <c r="A263" s="35"/>
      <c r="B263" s="12"/>
      <c r="C263" s="12"/>
      <c r="D263" s="10" t="s">
        <v>236</v>
      </c>
      <c r="E263" s="11">
        <v>0</v>
      </c>
      <c r="F263" s="11">
        <v>0</v>
      </c>
      <c r="G263" s="11">
        <f t="shared" si="63"/>
        <v>0</v>
      </c>
      <c r="H263" s="11">
        <v>0</v>
      </c>
      <c r="I263" s="11">
        <v>0</v>
      </c>
      <c r="J263" s="11">
        <f t="shared" si="57"/>
        <v>0</v>
      </c>
    </row>
    <row r="264" spans="1:10" ht="12.75" customHeight="1" x14ac:dyDescent="0.3">
      <c r="A264" s="35"/>
      <c r="B264" s="12"/>
      <c r="C264" s="12"/>
      <c r="D264" s="10" t="s">
        <v>271</v>
      </c>
      <c r="E264" s="11">
        <v>0</v>
      </c>
      <c r="F264" s="11">
        <v>0</v>
      </c>
      <c r="G264" s="11">
        <f t="shared" si="63"/>
        <v>0</v>
      </c>
      <c r="H264" s="11">
        <v>0</v>
      </c>
      <c r="I264" s="11">
        <v>0</v>
      </c>
      <c r="J264" s="11">
        <f t="shared" si="57"/>
        <v>0</v>
      </c>
    </row>
    <row r="265" spans="1:10" ht="12.75" customHeight="1" x14ac:dyDescent="0.3">
      <c r="A265" s="35"/>
      <c r="B265" s="12"/>
      <c r="C265" s="12"/>
      <c r="D265" s="10" t="s">
        <v>237</v>
      </c>
      <c r="E265" s="11">
        <v>0</v>
      </c>
      <c r="F265" s="11">
        <v>0</v>
      </c>
      <c r="G265" s="11">
        <f t="shared" si="63"/>
        <v>0</v>
      </c>
      <c r="H265" s="11">
        <v>0</v>
      </c>
      <c r="I265" s="11">
        <v>0</v>
      </c>
      <c r="J265" s="11">
        <f t="shared" si="57"/>
        <v>0</v>
      </c>
    </row>
    <row r="266" spans="1:10" ht="12.75" customHeight="1" x14ac:dyDescent="0.3">
      <c r="A266" s="35"/>
      <c r="B266" s="12"/>
      <c r="C266" s="12"/>
      <c r="D266" s="10" t="s">
        <v>293</v>
      </c>
      <c r="E266" s="11">
        <v>0</v>
      </c>
      <c r="F266" s="11">
        <v>0</v>
      </c>
      <c r="G266" s="11">
        <f t="shared" si="63"/>
        <v>0</v>
      </c>
      <c r="H266" s="11">
        <v>0</v>
      </c>
      <c r="I266" s="11">
        <v>0</v>
      </c>
      <c r="J266" s="11">
        <f t="shared" si="57"/>
        <v>0</v>
      </c>
    </row>
    <row r="267" spans="1:10" ht="12.75" customHeight="1" x14ac:dyDescent="0.3">
      <c r="A267" s="35"/>
      <c r="B267" s="12"/>
      <c r="C267" s="12"/>
      <c r="D267" s="10" t="s">
        <v>238</v>
      </c>
      <c r="E267" s="11">
        <v>0</v>
      </c>
      <c r="F267" s="11">
        <v>0</v>
      </c>
      <c r="G267" s="11">
        <f t="shared" si="63"/>
        <v>0</v>
      </c>
      <c r="H267" s="11">
        <v>0</v>
      </c>
      <c r="I267" s="11">
        <v>0</v>
      </c>
      <c r="J267" s="11">
        <f t="shared" si="57"/>
        <v>0</v>
      </c>
    </row>
    <row r="268" spans="1:10" ht="12.75" customHeight="1" x14ac:dyDescent="0.3">
      <c r="A268" s="35"/>
      <c r="B268" s="12"/>
      <c r="C268" s="54" t="s">
        <v>156</v>
      </c>
      <c r="D268" s="80"/>
      <c r="E268" s="13">
        <v>0</v>
      </c>
      <c r="F268" s="13">
        <v>0</v>
      </c>
      <c r="G268" s="13">
        <f t="shared" si="63"/>
        <v>0</v>
      </c>
      <c r="H268" s="13">
        <v>0</v>
      </c>
      <c r="I268" s="13">
        <v>0</v>
      </c>
      <c r="J268" s="13">
        <f t="shared" si="57"/>
        <v>0</v>
      </c>
    </row>
    <row r="269" spans="1:10" ht="12.75" customHeight="1" x14ac:dyDescent="0.3">
      <c r="A269" s="35"/>
      <c r="B269" s="12"/>
      <c r="C269" s="54" t="s">
        <v>157</v>
      </c>
      <c r="D269" s="80"/>
      <c r="E269" s="13">
        <f>SUM(E270:E273)</f>
        <v>0</v>
      </c>
      <c r="F269" s="13">
        <f>SUM(F270:F273)</f>
        <v>0</v>
      </c>
      <c r="G269" s="13">
        <f t="shared" si="63"/>
        <v>0</v>
      </c>
      <c r="H269" s="13">
        <f>SUM(H270:H273)</f>
        <v>0</v>
      </c>
      <c r="I269" s="13">
        <f>SUM(I270:I273)</f>
        <v>0</v>
      </c>
      <c r="J269" s="13">
        <f t="shared" ref="J269:J343" si="71">G269-H269</f>
        <v>0</v>
      </c>
    </row>
    <row r="270" spans="1:10" ht="12.75" customHeight="1" x14ac:dyDescent="0.3">
      <c r="A270" s="35"/>
      <c r="B270" s="12"/>
      <c r="C270" s="12"/>
      <c r="D270" s="10" t="s">
        <v>157</v>
      </c>
      <c r="E270" s="11">
        <v>0</v>
      </c>
      <c r="F270" s="11">
        <v>0</v>
      </c>
      <c r="G270" s="11">
        <f t="shared" si="63"/>
        <v>0</v>
      </c>
      <c r="H270" s="11">
        <v>0</v>
      </c>
      <c r="I270" s="11">
        <v>0</v>
      </c>
      <c r="J270" s="11">
        <f t="shared" si="71"/>
        <v>0</v>
      </c>
    </row>
    <row r="271" spans="1:10" ht="12.75" customHeight="1" x14ac:dyDescent="0.3">
      <c r="A271" s="35"/>
      <c r="B271" s="12"/>
      <c r="C271" s="12"/>
      <c r="D271" s="10" t="s">
        <v>239</v>
      </c>
      <c r="E271" s="11">
        <v>0</v>
      </c>
      <c r="F271" s="11">
        <v>0</v>
      </c>
      <c r="G271" s="11">
        <f t="shared" si="63"/>
        <v>0</v>
      </c>
      <c r="H271" s="11">
        <v>0</v>
      </c>
      <c r="I271" s="11">
        <v>0</v>
      </c>
      <c r="J271" s="11">
        <f t="shared" si="71"/>
        <v>0</v>
      </c>
    </row>
    <row r="272" spans="1:10" ht="12.75" customHeight="1" x14ac:dyDescent="0.3">
      <c r="A272" s="35"/>
      <c r="B272" s="12"/>
      <c r="C272" s="12"/>
      <c r="D272" s="10" t="s">
        <v>240</v>
      </c>
      <c r="E272" s="11">
        <v>0</v>
      </c>
      <c r="F272" s="11">
        <v>0</v>
      </c>
      <c r="G272" s="11">
        <f t="shared" si="63"/>
        <v>0</v>
      </c>
      <c r="H272" s="11">
        <v>0</v>
      </c>
      <c r="I272" s="11">
        <v>0</v>
      </c>
      <c r="J272" s="11">
        <f t="shared" si="71"/>
        <v>0</v>
      </c>
    </row>
    <row r="273" spans="1:10" ht="12.75" customHeight="1" x14ac:dyDescent="0.3">
      <c r="A273" s="35"/>
      <c r="B273" s="12"/>
      <c r="C273" s="12"/>
      <c r="D273" s="10" t="s">
        <v>272</v>
      </c>
      <c r="E273" s="11">
        <v>0</v>
      </c>
      <c r="F273" s="11">
        <v>0</v>
      </c>
      <c r="G273" s="11">
        <f t="shared" si="63"/>
        <v>0</v>
      </c>
      <c r="H273" s="11">
        <v>0</v>
      </c>
      <c r="I273" s="11">
        <v>0</v>
      </c>
      <c r="J273" s="11">
        <f t="shared" si="71"/>
        <v>0</v>
      </c>
    </row>
    <row r="274" spans="1:10" ht="12.75" customHeight="1" x14ac:dyDescent="0.3">
      <c r="A274" s="35"/>
      <c r="B274" s="12"/>
      <c r="C274" s="54" t="s">
        <v>158</v>
      </c>
      <c r="D274" s="80"/>
      <c r="E274" s="13">
        <v>0</v>
      </c>
      <c r="F274" s="13">
        <v>0</v>
      </c>
      <c r="G274" s="13">
        <f t="shared" si="63"/>
        <v>0</v>
      </c>
      <c r="H274" s="13">
        <v>0</v>
      </c>
      <c r="I274" s="13">
        <v>0</v>
      </c>
      <c r="J274" s="13">
        <f t="shared" si="71"/>
        <v>0</v>
      </c>
    </row>
    <row r="275" spans="1:10" ht="25.5" customHeight="1" x14ac:dyDescent="0.3">
      <c r="A275" s="35"/>
      <c r="B275" s="12"/>
      <c r="C275" s="102" t="s">
        <v>159</v>
      </c>
      <c r="D275" s="103"/>
      <c r="E275" s="13">
        <f>SUM(E276:E278)</f>
        <v>0</v>
      </c>
      <c r="F275" s="13">
        <f>SUM(F276:F278)</f>
        <v>0</v>
      </c>
      <c r="G275" s="13">
        <f t="shared" si="63"/>
        <v>0</v>
      </c>
      <c r="H275" s="13">
        <f t="shared" ref="H275:I275" si="72">SUM(H276:H278)</f>
        <v>0</v>
      </c>
      <c r="I275" s="13">
        <f t="shared" si="72"/>
        <v>0</v>
      </c>
      <c r="J275" s="13">
        <f t="shared" si="71"/>
        <v>0</v>
      </c>
    </row>
    <row r="276" spans="1:10" x14ac:dyDescent="0.3">
      <c r="A276" s="35"/>
      <c r="B276" s="12"/>
      <c r="C276" s="12"/>
      <c r="D276" s="10" t="s">
        <v>241</v>
      </c>
      <c r="E276" s="11">
        <v>0</v>
      </c>
      <c r="F276" s="11">
        <v>0</v>
      </c>
      <c r="G276" s="11">
        <f t="shared" si="63"/>
        <v>0</v>
      </c>
      <c r="H276" s="11">
        <v>0</v>
      </c>
      <c r="I276" s="11">
        <v>0</v>
      </c>
      <c r="J276" s="11">
        <f t="shared" si="71"/>
        <v>0</v>
      </c>
    </row>
    <row r="277" spans="1:10" x14ac:dyDescent="0.3">
      <c r="A277" s="35"/>
      <c r="B277" s="12"/>
      <c r="C277" s="12"/>
      <c r="D277" s="10" t="s">
        <v>291</v>
      </c>
      <c r="E277" s="11">
        <v>0</v>
      </c>
      <c r="F277" s="11">
        <v>0</v>
      </c>
      <c r="G277" s="11">
        <f t="shared" si="63"/>
        <v>0</v>
      </c>
      <c r="H277" s="11">
        <v>0</v>
      </c>
      <c r="I277" s="11">
        <v>0</v>
      </c>
      <c r="J277" s="11">
        <f t="shared" si="71"/>
        <v>0</v>
      </c>
    </row>
    <row r="278" spans="1:10" x14ac:dyDescent="0.3">
      <c r="A278" s="35"/>
      <c r="B278" s="12"/>
      <c r="C278" s="12"/>
      <c r="D278" s="10" t="s">
        <v>290</v>
      </c>
      <c r="E278" s="11">
        <v>0</v>
      </c>
      <c r="F278" s="11">
        <v>0</v>
      </c>
      <c r="G278" s="11">
        <f t="shared" si="63"/>
        <v>0</v>
      </c>
      <c r="H278" s="11">
        <v>0</v>
      </c>
      <c r="I278" s="11">
        <v>0</v>
      </c>
      <c r="J278" s="11">
        <f t="shared" si="71"/>
        <v>0</v>
      </c>
    </row>
    <row r="279" spans="1:10" ht="12.75" customHeight="1" x14ac:dyDescent="0.3">
      <c r="A279" s="35"/>
      <c r="B279" s="12"/>
      <c r="C279" s="54" t="s">
        <v>160</v>
      </c>
      <c r="D279" s="80"/>
      <c r="E279" s="13">
        <f>SUM(E280:E284)</f>
        <v>0</v>
      </c>
      <c r="F279" s="13">
        <f>SUM(F280:F284)</f>
        <v>0</v>
      </c>
      <c r="G279" s="13">
        <f t="shared" si="63"/>
        <v>0</v>
      </c>
      <c r="H279" s="13">
        <f t="shared" ref="H279:I279" si="73">SUM(H280:H284)</f>
        <v>0</v>
      </c>
      <c r="I279" s="13">
        <f t="shared" si="73"/>
        <v>0</v>
      </c>
      <c r="J279" s="13">
        <f t="shared" si="71"/>
        <v>0</v>
      </c>
    </row>
    <row r="280" spans="1:10" ht="12.75" customHeight="1" x14ac:dyDescent="0.3">
      <c r="A280" s="35"/>
      <c r="B280" s="12"/>
      <c r="C280" s="12"/>
      <c r="D280" s="10" t="s">
        <v>242</v>
      </c>
      <c r="E280" s="11">
        <v>0</v>
      </c>
      <c r="F280" s="11">
        <v>0</v>
      </c>
      <c r="G280" s="11">
        <f t="shared" si="63"/>
        <v>0</v>
      </c>
      <c r="H280" s="11">
        <v>0</v>
      </c>
      <c r="I280" s="11">
        <v>0</v>
      </c>
      <c r="J280" s="11">
        <f t="shared" si="71"/>
        <v>0</v>
      </c>
    </row>
    <row r="281" spans="1:10" ht="12.75" customHeight="1" x14ac:dyDescent="0.3">
      <c r="A281" s="35"/>
      <c r="B281" s="12"/>
      <c r="C281" s="12"/>
      <c r="D281" s="10" t="s">
        <v>243</v>
      </c>
      <c r="E281" s="11">
        <v>0</v>
      </c>
      <c r="F281" s="11">
        <v>0</v>
      </c>
      <c r="G281" s="11">
        <f t="shared" si="63"/>
        <v>0</v>
      </c>
      <c r="H281" s="11">
        <v>0</v>
      </c>
      <c r="I281" s="11">
        <v>0</v>
      </c>
      <c r="J281" s="11">
        <f t="shared" si="71"/>
        <v>0</v>
      </c>
    </row>
    <row r="282" spans="1:10" ht="12.75" customHeight="1" x14ac:dyDescent="0.3">
      <c r="A282" s="35"/>
      <c r="B282" s="12"/>
      <c r="C282" s="12"/>
      <c r="D282" s="10" t="s">
        <v>244</v>
      </c>
      <c r="E282" s="11">
        <v>0</v>
      </c>
      <c r="F282" s="11">
        <v>0</v>
      </c>
      <c r="G282" s="11">
        <f t="shared" si="63"/>
        <v>0</v>
      </c>
      <c r="H282" s="11">
        <v>0</v>
      </c>
      <c r="I282" s="11">
        <v>0</v>
      </c>
      <c r="J282" s="11">
        <f t="shared" si="71"/>
        <v>0</v>
      </c>
    </row>
    <row r="283" spans="1:10" ht="12.75" customHeight="1" x14ac:dyDescent="0.3">
      <c r="A283" s="35"/>
      <c r="B283" s="12"/>
      <c r="C283" s="12"/>
      <c r="D283" s="10" t="s">
        <v>282</v>
      </c>
      <c r="E283" s="11">
        <v>0</v>
      </c>
      <c r="F283" s="11">
        <v>0</v>
      </c>
      <c r="G283" s="11">
        <f t="shared" si="63"/>
        <v>0</v>
      </c>
      <c r="H283" s="11">
        <v>0</v>
      </c>
      <c r="I283" s="11">
        <v>0</v>
      </c>
      <c r="J283" s="11">
        <f t="shared" si="71"/>
        <v>0</v>
      </c>
    </row>
    <row r="284" spans="1:10" ht="12.75" customHeight="1" x14ac:dyDescent="0.3">
      <c r="A284" s="35"/>
      <c r="B284" s="12"/>
      <c r="C284" s="12"/>
      <c r="D284" s="10" t="s">
        <v>283</v>
      </c>
      <c r="E284" s="11">
        <v>0</v>
      </c>
      <c r="F284" s="11">
        <v>0</v>
      </c>
      <c r="G284" s="11">
        <f t="shared" si="63"/>
        <v>0</v>
      </c>
      <c r="H284" s="11">
        <v>0</v>
      </c>
      <c r="I284" s="11">
        <v>0</v>
      </c>
      <c r="J284" s="11">
        <f t="shared" si="71"/>
        <v>0</v>
      </c>
    </row>
    <row r="285" spans="1:10" ht="12.75" customHeight="1" x14ac:dyDescent="0.3">
      <c r="A285" s="45" t="s">
        <v>27</v>
      </c>
      <c r="B285" s="46"/>
      <c r="C285" s="46"/>
      <c r="D285" s="47"/>
      <c r="E285" s="13">
        <f>SUM(E286+E291+E304+E307)</f>
        <v>0</v>
      </c>
      <c r="F285" s="13">
        <f>SUM(F286+F291+F304+F307)</f>
        <v>0</v>
      </c>
      <c r="G285" s="13">
        <f t="shared" si="63"/>
        <v>0</v>
      </c>
      <c r="H285" s="13">
        <f>SUM(H286+H291+H304+H307)</f>
        <v>0</v>
      </c>
      <c r="I285" s="13">
        <f>SUM(I286+I291+I304+I307)</f>
        <v>0</v>
      </c>
      <c r="J285" s="13">
        <f t="shared" si="71"/>
        <v>0</v>
      </c>
    </row>
    <row r="286" spans="1:10" ht="12.75" customHeight="1" x14ac:dyDescent="0.3">
      <c r="A286" s="35"/>
      <c r="B286" s="46" t="s">
        <v>28</v>
      </c>
      <c r="C286" s="46"/>
      <c r="D286" s="47"/>
      <c r="E286" s="13">
        <f>SUM(E287:E290)</f>
        <v>0</v>
      </c>
      <c r="F286" s="13">
        <f>SUM(F287:F290)</f>
        <v>0</v>
      </c>
      <c r="G286" s="13">
        <f t="shared" si="63"/>
        <v>0</v>
      </c>
      <c r="H286" s="13">
        <f t="shared" ref="H286:I286" si="74">SUM(H287:H290)</f>
        <v>0</v>
      </c>
      <c r="I286" s="13">
        <f t="shared" si="74"/>
        <v>0</v>
      </c>
      <c r="J286" s="13">
        <f t="shared" si="71"/>
        <v>0</v>
      </c>
    </row>
    <row r="287" spans="1:10" ht="12.75" customHeight="1" x14ac:dyDescent="0.3">
      <c r="A287" s="35"/>
      <c r="B287" s="12"/>
      <c r="C287" s="54" t="s">
        <v>161</v>
      </c>
      <c r="D287" s="80"/>
      <c r="E287" s="13">
        <v>0</v>
      </c>
      <c r="F287" s="13">
        <v>0</v>
      </c>
      <c r="G287" s="13">
        <f t="shared" si="63"/>
        <v>0</v>
      </c>
      <c r="H287" s="13">
        <v>0</v>
      </c>
      <c r="I287" s="13">
        <v>0</v>
      </c>
      <c r="J287" s="13">
        <f t="shared" si="71"/>
        <v>0</v>
      </c>
    </row>
    <row r="288" spans="1:10" ht="12.75" customHeight="1" x14ac:dyDescent="0.3">
      <c r="A288" s="35"/>
      <c r="B288" s="12"/>
      <c r="C288" s="54" t="s">
        <v>162</v>
      </c>
      <c r="D288" s="80"/>
      <c r="E288" s="13">
        <v>0</v>
      </c>
      <c r="F288" s="13">
        <v>0</v>
      </c>
      <c r="G288" s="13">
        <f t="shared" si="63"/>
        <v>0</v>
      </c>
      <c r="H288" s="13">
        <v>0</v>
      </c>
      <c r="I288" s="13">
        <v>0</v>
      </c>
      <c r="J288" s="13">
        <f t="shared" si="71"/>
        <v>0</v>
      </c>
    </row>
    <row r="289" spans="1:10" ht="12.75" customHeight="1" x14ac:dyDescent="0.3">
      <c r="A289" s="35"/>
      <c r="B289" s="12"/>
      <c r="C289" s="54" t="s">
        <v>163</v>
      </c>
      <c r="D289" s="80"/>
      <c r="E289" s="13">
        <v>0</v>
      </c>
      <c r="F289" s="13">
        <v>0</v>
      </c>
      <c r="G289" s="13">
        <f t="shared" si="63"/>
        <v>0</v>
      </c>
      <c r="H289" s="13">
        <v>0</v>
      </c>
      <c r="I289" s="13">
        <v>0</v>
      </c>
      <c r="J289" s="13">
        <f t="shared" si="71"/>
        <v>0</v>
      </c>
    </row>
    <row r="290" spans="1:10" ht="12.75" customHeight="1" x14ac:dyDescent="0.3">
      <c r="A290" s="35"/>
      <c r="B290" s="12"/>
      <c r="C290" s="54" t="s">
        <v>164</v>
      </c>
      <c r="D290" s="80"/>
      <c r="E290" s="13">
        <v>0</v>
      </c>
      <c r="F290" s="13">
        <v>0</v>
      </c>
      <c r="G290" s="13">
        <f t="shared" ref="G290:G372" si="75">E290+F290</f>
        <v>0</v>
      </c>
      <c r="H290" s="13">
        <v>0</v>
      </c>
      <c r="I290" s="13">
        <v>0</v>
      </c>
      <c r="J290" s="13">
        <f t="shared" si="71"/>
        <v>0</v>
      </c>
    </row>
    <row r="291" spans="1:10" ht="12.75" customHeight="1" x14ac:dyDescent="0.3">
      <c r="A291" s="35"/>
      <c r="B291" s="46" t="s">
        <v>29</v>
      </c>
      <c r="C291" s="46"/>
      <c r="D291" s="47"/>
      <c r="E291" s="13">
        <f>+E292+E298+E299+E301+E302+E303</f>
        <v>0</v>
      </c>
      <c r="F291" s="13">
        <f>+F292+F298+F299+F301+F302+F303</f>
        <v>0</v>
      </c>
      <c r="G291" s="13">
        <f t="shared" si="75"/>
        <v>0</v>
      </c>
      <c r="H291" s="13">
        <f>+H292+H298+H299+H301+H302+H303</f>
        <v>0</v>
      </c>
      <c r="I291" s="13">
        <f>+I292+I298+I299+I301+I302+I303</f>
        <v>0</v>
      </c>
      <c r="J291" s="13">
        <f t="shared" si="71"/>
        <v>0</v>
      </c>
    </row>
    <row r="292" spans="1:10" ht="12.75" customHeight="1" x14ac:dyDescent="0.3">
      <c r="A292" s="35"/>
      <c r="B292" s="12"/>
      <c r="C292" s="54" t="s">
        <v>165</v>
      </c>
      <c r="D292" s="80"/>
      <c r="E292" s="13">
        <f>SUM(E293:E297)</f>
        <v>0</v>
      </c>
      <c r="F292" s="13">
        <f>SUM(F293:F297)</f>
        <v>0</v>
      </c>
      <c r="G292" s="13">
        <f t="shared" si="75"/>
        <v>0</v>
      </c>
      <c r="H292" s="13">
        <f>SUM(H293:H297)</f>
        <v>0</v>
      </c>
      <c r="I292" s="13">
        <f>SUM(I293:I297)</f>
        <v>0</v>
      </c>
      <c r="J292" s="13">
        <f t="shared" si="71"/>
        <v>0</v>
      </c>
    </row>
    <row r="293" spans="1:10" ht="12.75" customHeight="1" x14ac:dyDescent="0.3">
      <c r="A293" s="35"/>
      <c r="B293" s="12"/>
      <c r="C293" s="12"/>
      <c r="D293" s="10" t="s">
        <v>386</v>
      </c>
      <c r="E293" s="11">
        <v>0</v>
      </c>
      <c r="F293" s="11">
        <v>0</v>
      </c>
      <c r="G293" s="11">
        <f t="shared" si="75"/>
        <v>0</v>
      </c>
      <c r="H293" s="11">
        <v>0</v>
      </c>
      <c r="I293" s="11">
        <v>0</v>
      </c>
      <c r="J293" s="11">
        <f t="shared" si="71"/>
        <v>0</v>
      </c>
    </row>
    <row r="294" spans="1:10" ht="12.75" customHeight="1" x14ac:dyDescent="0.3">
      <c r="A294" s="35"/>
      <c r="B294" s="12"/>
      <c r="C294" s="12"/>
      <c r="D294" s="10" t="s">
        <v>245</v>
      </c>
      <c r="E294" s="11">
        <v>0</v>
      </c>
      <c r="F294" s="11">
        <v>0</v>
      </c>
      <c r="G294" s="11">
        <f t="shared" si="75"/>
        <v>0</v>
      </c>
      <c r="H294" s="11">
        <v>0</v>
      </c>
      <c r="I294" s="11">
        <v>0</v>
      </c>
      <c r="J294" s="11">
        <f t="shared" si="71"/>
        <v>0</v>
      </c>
    </row>
    <row r="295" spans="1:10" x14ac:dyDescent="0.3">
      <c r="A295" s="35"/>
      <c r="B295" s="12"/>
      <c r="C295" s="12"/>
      <c r="D295" s="10" t="s">
        <v>273</v>
      </c>
      <c r="E295" s="11">
        <v>0</v>
      </c>
      <c r="F295" s="11">
        <v>0</v>
      </c>
      <c r="G295" s="11">
        <f t="shared" si="75"/>
        <v>0</v>
      </c>
      <c r="H295" s="11">
        <v>0</v>
      </c>
      <c r="I295" s="11">
        <v>0</v>
      </c>
      <c r="J295" s="11">
        <f t="shared" si="71"/>
        <v>0</v>
      </c>
    </row>
    <row r="296" spans="1:10" ht="12.75" customHeight="1" x14ac:dyDescent="0.3">
      <c r="A296" s="35"/>
      <c r="B296" s="12"/>
      <c r="C296" s="12"/>
      <c r="D296" s="10" t="s">
        <v>324</v>
      </c>
      <c r="E296" s="11">
        <v>0</v>
      </c>
      <c r="F296" s="11">
        <v>0</v>
      </c>
      <c r="G296" s="11">
        <f>E296+F296</f>
        <v>0</v>
      </c>
      <c r="H296" s="11">
        <v>0</v>
      </c>
      <c r="I296" s="11">
        <v>0</v>
      </c>
      <c r="J296" s="11">
        <f>G296-H296</f>
        <v>0</v>
      </c>
    </row>
    <row r="297" spans="1:10" ht="12.75" customHeight="1" x14ac:dyDescent="0.3">
      <c r="A297" s="35"/>
      <c r="B297" s="12"/>
      <c r="C297" s="12"/>
      <c r="D297" s="10" t="s">
        <v>272</v>
      </c>
      <c r="E297" s="11">
        <v>0</v>
      </c>
      <c r="F297" s="11">
        <v>0</v>
      </c>
      <c r="G297" s="11">
        <f t="shared" si="75"/>
        <v>0</v>
      </c>
      <c r="H297" s="11">
        <v>0</v>
      </c>
      <c r="I297" s="11">
        <v>0</v>
      </c>
      <c r="J297" s="11">
        <f t="shared" si="71"/>
        <v>0</v>
      </c>
    </row>
    <row r="298" spans="1:10" ht="12.75" customHeight="1" x14ac:dyDescent="0.3">
      <c r="A298" s="35"/>
      <c r="B298" s="12"/>
      <c r="C298" s="54" t="s">
        <v>166</v>
      </c>
      <c r="D298" s="80"/>
      <c r="E298" s="13">
        <v>0</v>
      </c>
      <c r="F298" s="13">
        <v>0</v>
      </c>
      <c r="G298" s="13">
        <f t="shared" si="75"/>
        <v>0</v>
      </c>
      <c r="H298" s="13">
        <v>0</v>
      </c>
      <c r="I298" s="13">
        <v>0</v>
      </c>
      <c r="J298" s="13">
        <f t="shared" si="71"/>
        <v>0</v>
      </c>
    </row>
    <row r="299" spans="1:10" ht="12.75" customHeight="1" x14ac:dyDescent="0.3">
      <c r="A299" s="35"/>
      <c r="B299" s="12"/>
      <c r="C299" s="54" t="s">
        <v>167</v>
      </c>
      <c r="D299" s="80"/>
      <c r="E299" s="13">
        <f>+E300</f>
        <v>0</v>
      </c>
      <c r="F299" s="13">
        <f>+F300</f>
        <v>0</v>
      </c>
      <c r="G299" s="13">
        <f t="shared" si="75"/>
        <v>0</v>
      </c>
      <c r="H299" s="13">
        <f t="shared" ref="H299:I299" si="76">+H300</f>
        <v>0</v>
      </c>
      <c r="I299" s="13">
        <f t="shared" si="76"/>
        <v>0</v>
      </c>
      <c r="J299" s="13">
        <f t="shared" si="71"/>
        <v>0</v>
      </c>
    </row>
    <row r="300" spans="1:10" ht="12.75" customHeight="1" x14ac:dyDescent="0.3">
      <c r="A300" s="35"/>
      <c r="B300" s="12"/>
      <c r="C300" s="12"/>
      <c r="D300" s="10" t="s">
        <v>167</v>
      </c>
      <c r="E300" s="11">
        <v>0</v>
      </c>
      <c r="F300" s="11">
        <v>0</v>
      </c>
      <c r="G300" s="11">
        <f t="shared" si="75"/>
        <v>0</v>
      </c>
      <c r="H300" s="11">
        <v>0</v>
      </c>
      <c r="I300" s="11">
        <v>0</v>
      </c>
      <c r="J300" s="11">
        <f t="shared" si="71"/>
        <v>0</v>
      </c>
    </row>
    <row r="301" spans="1:10" ht="12.75" customHeight="1" x14ac:dyDescent="0.3">
      <c r="A301" s="35"/>
      <c r="B301" s="12"/>
      <c r="C301" s="54" t="s">
        <v>168</v>
      </c>
      <c r="D301" s="80"/>
      <c r="E301" s="13">
        <v>0</v>
      </c>
      <c r="F301" s="13">
        <v>0</v>
      </c>
      <c r="G301" s="13">
        <f t="shared" si="75"/>
        <v>0</v>
      </c>
      <c r="H301" s="13">
        <v>0</v>
      </c>
      <c r="I301" s="13">
        <v>0</v>
      </c>
      <c r="J301" s="13">
        <f t="shared" si="71"/>
        <v>0</v>
      </c>
    </row>
    <row r="302" spans="1:10" ht="12.75" customHeight="1" x14ac:dyDescent="0.3">
      <c r="A302" s="35"/>
      <c r="B302" s="12"/>
      <c r="C302" s="54" t="s">
        <v>169</v>
      </c>
      <c r="D302" s="80"/>
      <c r="E302" s="13">
        <v>0</v>
      </c>
      <c r="F302" s="13">
        <v>0</v>
      </c>
      <c r="G302" s="13">
        <f t="shared" si="75"/>
        <v>0</v>
      </c>
      <c r="H302" s="13">
        <v>0</v>
      </c>
      <c r="I302" s="13">
        <v>0</v>
      </c>
      <c r="J302" s="13">
        <f t="shared" si="71"/>
        <v>0</v>
      </c>
    </row>
    <row r="303" spans="1:10" ht="12.75" customHeight="1" x14ac:dyDescent="0.3">
      <c r="A303" s="35"/>
      <c r="B303" s="12"/>
      <c r="C303" s="54" t="s">
        <v>170</v>
      </c>
      <c r="D303" s="80"/>
      <c r="E303" s="13">
        <v>0</v>
      </c>
      <c r="F303" s="13">
        <v>0</v>
      </c>
      <c r="G303" s="13">
        <f t="shared" si="75"/>
        <v>0</v>
      </c>
      <c r="H303" s="13">
        <v>0</v>
      </c>
      <c r="I303" s="13">
        <v>0</v>
      </c>
      <c r="J303" s="13">
        <f t="shared" si="71"/>
        <v>0</v>
      </c>
    </row>
    <row r="304" spans="1:10" ht="12.75" customHeight="1" x14ac:dyDescent="0.3">
      <c r="A304" s="35"/>
      <c r="B304" s="46" t="s">
        <v>30</v>
      </c>
      <c r="C304" s="46"/>
      <c r="D304" s="47"/>
      <c r="E304" s="13">
        <f>SUM(E305:E306)</f>
        <v>0</v>
      </c>
      <c r="F304" s="13">
        <f>SUM(F305:F306)</f>
        <v>0</v>
      </c>
      <c r="G304" s="13">
        <f t="shared" si="75"/>
        <v>0</v>
      </c>
      <c r="H304" s="13">
        <f t="shared" ref="H304:I304" si="77">SUM(H305:H306)</f>
        <v>0</v>
      </c>
      <c r="I304" s="13">
        <f t="shared" si="77"/>
        <v>0</v>
      </c>
      <c r="J304" s="13">
        <f t="shared" si="71"/>
        <v>0</v>
      </c>
    </row>
    <row r="305" spans="1:10" ht="12.75" customHeight="1" x14ac:dyDescent="0.3">
      <c r="A305" s="35"/>
      <c r="B305" s="12"/>
      <c r="C305" s="54" t="s">
        <v>171</v>
      </c>
      <c r="D305" s="80"/>
      <c r="E305" s="13">
        <v>0</v>
      </c>
      <c r="F305" s="13">
        <v>0</v>
      </c>
      <c r="G305" s="13">
        <f t="shared" si="75"/>
        <v>0</v>
      </c>
      <c r="H305" s="13">
        <v>0</v>
      </c>
      <c r="I305" s="13">
        <v>0</v>
      </c>
      <c r="J305" s="13">
        <f t="shared" si="71"/>
        <v>0</v>
      </c>
    </row>
    <row r="306" spans="1:10" ht="12.75" customHeight="1" x14ac:dyDescent="0.3">
      <c r="A306" s="35"/>
      <c r="B306" s="12"/>
      <c r="C306" s="54" t="s">
        <v>172</v>
      </c>
      <c r="D306" s="80"/>
      <c r="E306" s="13">
        <v>0</v>
      </c>
      <c r="F306" s="13">
        <v>0</v>
      </c>
      <c r="G306" s="13">
        <f t="shared" si="75"/>
        <v>0</v>
      </c>
      <c r="H306" s="13">
        <v>0</v>
      </c>
      <c r="I306" s="13">
        <v>0</v>
      </c>
      <c r="J306" s="13">
        <f t="shared" si="71"/>
        <v>0</v>
      </c>
    </row>
    <row r="307" spans="1:10" ht="12.75" customHeight="1" x14ac:dyDescent="0.3">
      <c r="A307" s="35"/>
      <c r="B307" s="46" t="s">
        <v>31</v>
      </c>
      <c r="C307" s="46"/>
      <c r="D307" s="47"/>
      <c r="E307" s="13">
        <f>SUM(E308)</f>
        <v>0</v>
      </c>
      <c r="F307" s="13">
        <f>SUM(F308)</f>
        <v>0</v>
      </c>
      <c r="G307" s="13">
        <f t="shared" si="75"/>
        <v>0</v>
      </c>
      <c r="H307" s="13">
        <f t="shared" ref="H307:I307" si="78">SUM(H308)</f>
        <v>0</v>
      </c>
      <c r="I307" s="13">
        <f t="shared" si="78"/>
        <v>0</v>
      </c>
      <c r="J307" s="13">
        <f t="shared" si="71"/>
        <v>0</v>
      </c>
    </row>
    <row r="308" spans="1:10" ht="12.75" customHeight="1" x14ac:dyDescent="0.3">
      <c r="A308" s="35"/>
      <c r="B308" s="19"/>
      <c r="C308" s="56" t="s">
        <v>173</v>
      </c>
      <c r="D308" s="80"/>
      <c r="E308" s="13">
        <v>0</v>
      </c>
      <c r="F308" s="13">
        <v>0</v>
      </c>
      <c r="G308" s="13">
        <f t="shared" si="75"/>
        <v>0</v>
      </c>
      <c r="H308" s="13">
        <v>0</v>
      </c>
      <c r="I308" s="13">
        <v>0</v>
      </c>
      <c r="J308" s="13">
        <f t="shared" si="71"/>
        <v>0</v>
      </c>
    </row>
    <row r="309" spans="1:10" ht="12.75" customHeight="1" x14ac:dyDescent="0.3">
      <c r="A309" s="45" t="s">
        <v>32</v>
      </c>
      <c r="B309" s="46"/>
      <c r="C309" s="46"/>
      <c r="D309" s="47"/>
      <c r="E309" s="13">
        <f>SUM(E310+E321+E330+E336+E339+E354+E360+E327)</f>
        <v>0</v>
      </c>
      <c r="F309" s="13">
        <f>SUM(F310+F321+F330+F336+F339+F354+F360+F327)</f>
        <v>0</v>
      </c>
      <c r="G309" s="13">
        <f t="shared" si="75"/>
        <v>0</v>
      </c>
      <c r="H309" s="13">
        <f>SUM(H310+H321+H330+H336+H339+H354+H360+H327)</f>
        <v>0</v>
      </c>
      <c r="I309" s="13">
        <f>SUM(I310+I321+I330+I336+I339+I354+I360+I327)</f>
        <v>0</v>
      </c>
      <c r="J309" s="13">
        <f>G309-H309</f>
        <v>0</v>
      </c>
    </row>
    <row r="310" spans="1:10" ht="12.75" customHeight="1" x14ac:dyDescent="0.3">
      <c r="A310" s="35"/>
      <c r="B310" s="46" t="s">
        <v>33</v>
      </c>
      <c r="C310" s="46"/>
      <c r="D310" s="47"/>
      <c r="E310" s="13">
        <f>+E311+E313+E315+E318</f>
        <v>0</v>
      </c>
      <c r="F310" s="13">
        <f>+F311+F313+F315+F318</f>
        <v>0</v>
      </c>
      <c r="G310" s="13">
        <f t="shared" si="75"/>
        <v>0</v>
      </c>
      <c r="H310" s="13">
        <f>+H311+H313+H315+H318</f>
        <v>0</v>
      </c>
      <c r="I310" s="13">
        <f>+I311+I313+I315+I318</f>
        <v>0</v>
      </c>
      <c r="J310" s="13">
        <f>G310-H310</f>
        <v>0</v>
      </c>
    </row>
    <row r="311" spans="1:10" ht="12.75" customHeight="1" x14ac:dyDescent="0.3">
      <c r="A311" s="35"/>
      <c r="B311" s="12"/>
      <c r="C311" s="54" t="s">
        <v>174</v>
      </c>
      <c r="D311" s="80"/>
      <c r="E311" s="13">
        <f>SUM(E312:E312)</f>
        <v>0</v>
      </c>
      <c r="F311" s="13">
        <f>SUM(F312:F312)</f>
        <v>0</v>
      </c>
      <c r="G311" s="13">
        <f>E311+F311</f>
        <v>0</v>
      </c>
      <c r="H311" s="13">
        <f>SUM(H312:H312)</f>
        <v>0</v>
      </c>
      <c r="I311" s="13">
        <f>SUM(I312:I312)</f>
        <v>0</v>
      </c>
      <c r="J311" s="13">
        <f>G311-H311</f>
        <v>0</v>
      </c>
    </row>
    <row r="312" spans="1:10" ht="15" customHeight="1" x14ac:dyDescent="0.3">
      <c r="A312" s="35"/>
      <c r="B312" s="12"/>
      <c r="C312" s="12"/>
      <c r="D312" s="10" t="s">
        <v>325</v>
      </c>
      <c r="E312" s="11">
        <v>0</v>
      </c>
      <c r="F312" s="11">
        <v>0</v>
      </c>
      <c r="G312" s="11">
        <f t="shared" ref="G312" si="79">E312+F312</f>
        <v>0</v>
      </c>
      <c r="H312" s="11">
        <v>0</v>
      </c>
      <c r="I312" s="11">
        <v>0</v>
      </c>
      <c r="J312" s="11">
        <f t="shared" ref="J312" si="80">G312-H312</f>
        <v>0</v>
      </c>
    </row>
    <row r="313" spans="1:10" ht="12.75" customHeight="1" x14ac:dyDescent="0.3">
      <c r="A313" s="35"/>
      <c r="B313" s="12"/>
      <c r="C313" s="54" t="s">
        <v>222</v>
      </c>
      <c r="D313" s="80"/>
      <c r="E313" s="13">
        <f>+E314</f>
        <v>0</v>
      </c>
      <c r="F313" s="13">
        <f>+F314</f>
        <v>0</v>
      </c>
      <c r="G313" s="13">
        <f t="shared" si="75"/>
        <v>0</v>
      </c>
      <c r="H313" s="13">
        <f t="shared" ref="H313:I313" si="81">+H314</f>
        <v>0</v>
      </c>
      <c r="I313" s="13">
        <f t="shared" si="81"/>
        <v>0</v>
      </c>
      <c r="J313" s="13">
        <f t="shared" si="71"/>
        <v>0</v>
      </c>
    </row>
    <row r="314" spans="1:10" ht="12.75" customHeight="1" x14ac:dyDescent="0.3">
      <c r="A314" s="35"/>
      <c r="B314" s="12"/>
      <c r="C314" s="12"/>
      <c r="D314" s="10" t="s">
        <v>252</v>
      </c>
      <c r="E314" s="11">
        <v>0</v>
      </c>
      <c r="F314" s="11">
        <v>0</v>
      </c>
      <c r="G314" s="11">
        <f t="shared" si="75"/>
        <v>0</v>
      </c>
      <c r="H314" s="11">
        <v>0</v>
      </c>
      <c r="I314" s="11">
        <v>0</v>
      </c>
      <c r="J314" s="11">
        <f t="shared" si="71"/>
        <v>0</v>
      </c>
    </row>
    <row r="315" spans="1:10" s="17" customFormat="1" ht="12.75" customHeight="1" x14ac:dyDescent="0.3">
      <c r="A315" s="36"/>
      <c r="B315" s="79"/>
      <c r="C315" s="54" t="s">
        <v>175</v>
      </c>
      <c r="D315" s="80"/>
      <c r="E315" s="13">
        <f>SUM(E316:E317)</f>
        <v>0</v>
      </c>
      <c r="F315" s="13">
        <f>SUM(F316:F317)</f>
        <v>0</v>
      </c>
      <c r="G315" s="13">
        <f>E315+F315</f>
        <v>0</v>
      </c>
      <c r="H315" s="13">
        <f>SUM(H316:H317)</f>
        <v>0</v>
      </c>
      <c r="I315" s="13">
        <f>SUM(I316:I317)</f>
        <v>0</v>
      </c>
      <c r="J315" s="13">
        <f>G315-H315</f>
        <v>0</v>
      </c>
    </row>
    <row r="316" spans="1:10" x14ac:dyDescent="0.3">
      <c r="A316" s="35"/>
      <c r="B316" s="12"/>
      <c r="C316" s="12"/>
      <c r="D316" s="10" t="s">
        <v>387</v>
      </c>
      <c r="E316" s="11">
        <v>0</v>
      </c>
      <c r="F316" s="11">
        <v>0</v>
      </c>
      <c r="G316" s="11">
        <f t="shared" ref="G316" si="82">E316+F316</f>
        <v>0</v>
      </c>
      <c r="H316" s="11">
        <v>0</v>
      </c>
      <c r="I316" s="11">
        <v>0</v>
      </c>
      <c r="J316" s="11">
        <f t="shared" si="71"/>
        <v>0</v>
      </c>
    </row>
    <row r="317" spans="1:10" x14ac:dyDescent="0.3">
      <c r="A317" s="35"/>
      <c r="B317" s="12"/>
      <c r="C317" s="12"/>
      <c r="D317" s="10" t="s">
        <v>252</v>
      </c>
      <c r="E317" s="11">
        <v>0</v>
      </c>
      <c r="F317" s="11">
        <v>0</v>
      </c>
      <c r="G317" s="11">
        <f t="shared" si="75"/>
        <v>0</v>
      </c>
      <c r="H317" s="11">
        <v>0</v>
      </c>
      <c r="I317" s="11">
        <v>0</v>
      </c>
      <c r="J317" s="11">
        <f t="shared" si="71"/>
        <v>0</v>
      </c>
    </row>
    <row r="318" spans="1:10" ht="12.75" customHeight="1" x14ac:dyDescent="0.3">
      <c r="A318" s="35"/>
      <c r="B318" s="12"/>
      <c r="C318" s="54" t="s">
        <v>284</v>
      </c>
      <c r="D318" s="80"/>
      <c r="E318" s="13">
        <f>SUM(E319:E320)</f>
        <v>0</v>
      </c>
      <c r="F318" s="13">
        <f>SUM(F319:F320)</f>
        <v>0</v>
      </c>
      <c r="G318" s="13">
        <f>E318+F318</f>
        <v>0</v>
      </c>
      <c r="H318" s="13">
        <f>SUM(H319:H320)</f>
        <v>0</v>
      </c>
      <c r="I318" s="13">
        <f>SUM(I319:I320)</f>
        <v>0</v>
      </c>
      <c r="J318" s="13">
        <f t="shared" si="71"/>
        <v>0</v>
      </c>
    </row>
    <row r="319" spans="1:10" x14ac:dyDescent="0.3">
      <c r="A319" s="35"/>
      <c r="B319" s="12"/>
      <c r="C319" s="12"/>
      <c r="D319" s="10" t="s">
        <v>252</v>
      </c>
      <c r="E319" s="15">
        <v>0</v>
      </c>
      <c r="F319" s="15">
        <v>0</v>
      </c>
      <c r="G319" s="15">
        <f t="shared" si="75"/>
        <v>0</v>
      </c>
      <c r="H319" s="15">
        <v>0</v>
      </c>
      <c r="I319" s="15">
        <v>0</v>
      </c>
      <c r="J319" s="15">
        <f t="shared" si="71"/>
        <v>0</v>
      </c>
    </row>
    <row r="320" spans="1:10" x14ac:dyDescent="0.3">
      <c r="A320" s="35"/>
      <c r="B320" s="12"/>
      <c r="C320" s="12"/>
      <c r="D320" s="10" t="s">
        <v>329</v>
      </c>
      <c r="E320" s="15">
        <v>0</v>
      </c>
      <c r="F320" s="15">
        <v>0</v>
      </c>
      <c r="G320" s="15">
        <f t="shared" si="75"/>
        <v>0</v>
      </c>
      <c r="H320" s="15">
        <v>0</v>
      </c>
      <c r="I320" s="15">
        <v>0</v>
      </c>
      <c r="J320" s="15">
        <f t="shared" si="71"/>
        <v>0</v>
      </c>
    </row>
    <row r="321" spans="1:10" ht="12.75" customHeight="1" x14ac:dyDescent="0.3">
      <c r="A321" s="37"/>
      <c r="B321" s="46" t="s">
        <v>34</v>
      </c>
      <c r="C321" s="46"/>
      <c r="D321" s="47"/>
      <c r="E321" s="13">
        <f>E322+E324+E326</f>
        <v>0</v>
      </c>
      <c r="F321" s="13">
        <f>F322+F324+F326</f>
        <v>0</v>
      </c>
      <c r="G321" s="13">
        <f t="shared" si="75"/>
        <v>0</v>
      </c>
      <c r="H321" s="13">
        <f>H322+H324+H326</f>
        <v>0</v>
      </c>
      <c r="I321" s="13">
        <f>I322+I324+I326</f>
        <v>0</v>
      </c>
      <c r="J321" s="13">
        <f t="shared" si="71"/>
        <v>0</v>
      </c>
    </row>
    <row r="322" spans="1:10" ht="12.75" customHeight="1" x14ac:dyDescent="0.3">
      <c r="A322" s="35"/>
      <c r="B322" s="12"/>
      <c r="C322" s="54" t="s">
        <v>176</v>
      </c>
      <c r="D322" s="80"/>
      <c r="E322" s="13">
        <f>+E323</f>
        <v>0</v>
      </c>
      <c r="F322" s="13">
        <f>+F323</f>
        <v>0</v>
      </c>
      <c r="G322" s="13">
        <f t="shared" si="75"/>
        <v>0</v>
      </c>
      <c r="H322" s="13">
        <f t="shared" ref="H322:I322" si="83">+H323</f>
        <v>0</v>
      </c>
      <c r="I322" s="13">
        <f t="shared" si="83"/>
        <v>0</v>
      </c>
      <c r="J322" s="13">
        <f t="shared" si="71"/>
        <v>0</v>
      </c>
    </row>
    <row r="323" spans="1:10" x14ac:dyDescent="0.3">
      <c r="A323" s="35"/>
      <c r="B323" s="12"/>
      <c r="C323" s="12"/>
      <c r="D323" s="10" t="s">
        <v>326</v>
      </c>
      <c r="E323" s="11">
        <v>0</v>
      </c>
      <c r="F323" s="11">
        <v>0</v>
      </c>
      <c r="G323" s="11">
        <f t="shared" si="75"/>
        <v>0</v>
      </c>
      <c r="H323" s="11">
        <v>0</v>
      </c>
      <c r="I323" s="11">
        <v>0</v>
      </c>
      <c r="J323" s="11">
        <f t="shared" si="71"/>
        <v>0</v>
      </c>
    </row>
    <row r="324" spans="1:10" ht="13.5" customHeight="1" x14ac:dyDescent="0.3">
      <c r="A324" s="35"/>
      <c r="B324" s="12"/>
      <c r="C324" s="54" t="s">
        <v>177</v>
      </c>
      <c r="D324" s="80"/>
      <c r="E324" s="13">
        <f>SUM(E325)</f>
        <v>0</v>
      </c>
      <c r="F324" s="13">
        <f t="shared" ref="F324:I324" si="84">SUM(F325)</f>
        <v>0</v>
      </c>
      <c r="G324" s="13">
        <f t="shared" si="84"/>
        <v>0</v>
      </c>
      <c r="H324" s="13">
        <f t="shared" si="84"/>
        <v>0</v>
      </c>
      <c r="I324" s="13">
        <f t="shared" si="84"/>
        <v>0</v>
      </c>
      <c r="J324" s="13">
        <f t="shared" si="71"/>
        <v>0</v>
      </c>
    </row>
    <row r="325" spans="1:10" x14ac:dyDescent="0.3">
      <c r="A325" s="35"/>
      <c r="B325" s="12"/>
      <c r="C325" s="12"/>
      <c r="D325" s="10" t="s">
        <v>252</v>
      </c>
      <c r="E325" s="11">
        <v>0</v>
      </c>
      <c r="F325" s="11">
        <v>0</v>
      </c>
      <c r="G325" s="11">
        <f t="shared" si="75"/>
        <v>0</v>
      </c>
      <c r="H325" s="11">
        <v>0</v>
      </c>
      <c r="I325" s="11">
        <v>0</v>
      </c>
      <c r="J325" s="11">
        <f t="shared" si="71"/>
        <v>0</v>
      </c>
    </row>
    <row r="326" spans="1:10" ht="14.25" customHeight="1" x14ac:dyDescent="0.3">
      <c r="A326" s="35"/>
      <c r="B326" s="12"/>
      <c r="C326" s="54" t="s">
        <v>178</v>
      </c>
      <c r="D326" s="80"/>
      <c r="E326" s="13">
        <v>0</v>
      </c>
      <c r="F326" s="13">
        <v>0</v>
      </c>
      <c r="G326" s="13">
        <f t="shared" si="75"/>
        <v>0</v>
      </c>
      <c r="H326" s="13">
        <v>0</v>
      </c>
      <c r="I326" s="13">
        <v>0</v>
      </c>
      <c r="J326" s="13">
        <f t="shared" si="71"/>
        <v>0</v>
      </c>
    </row>
    <row r="327" spans="1:10" ht="14.25" customHeight="1" x14ac:dyDescent="0.3">
      <c r="A327" s="35"/>
      <c r="B327" s="46" t="s">
        <v>286</v>
      </c>
      <c r="C327" s="46"/>
      <c r="D327" s="47"/>
      <c r="E327" s="13">
        <f>E328</f>
        <v>0</v>
      </c>
      <c r="F327" s="13">
        <f>F328</f>
        <v>0</v>
      </c>
      <c r="G327" s="13">
        <f t="shared" si="75"/>
        <v>0</v>
      </c>
      <c r="H327" s="13">
        <f t="shared" ref="H327:I327" si="85">H328</f>
        <v>0</v>
      </c>
      <c r="I327" s="13">
        <f t="shared" si="85"/>
        <v>0</v>
      </c>
      <c r="J327" s="13">
        <f t="shared" si="71"/>
        <v>0</v>
      </c>
    </row>
    <row r="328" spans="1:10" ht="13.5" customHeight="1" x14ac:dyDescent="0.3">
      <c r="A328" s="35"/>
      <c r="B328" s="12"/>
      <c r="C328" s="54" t="s">
        <v>287</v>
      </c>
      <c r="D328" s="80"/>
      <c r="E328" s="13">
        <f>+E329</f>
        <v>0</v>
      </c>
      <c r="F328" s="13">
        <f>+F329</f>
        <v>0</v>
      </c>
      <c r="G328" s="13">
        <f t="shared" si="75"/>
        <v>0</v>
      </c>
      <c r="H328" s="13">
        <f t="shared" ref="H328:I328" si="86">+H329</f>
        <v>0</v>
      </c>
      <c r="I328" s="13">
        <f t="shared" si="86"/>
        <v>0</v>
      </c>
      <c r="J328" s="13">
        <f t="shared" si="71"/>
        <v>0</v>
      </c>
    </row>
    <row r="329" spans="1:10" x14ac:dyDescent="0.3">
      <c r="A329" s="35"/>
      <c r="B329" s="12"/>
      <c r="C329" s="40"/>
      <c r="D329" s="24" t="s">
        <v>252</v>
      </c>
      <c r="E329" s="11">
        <v>0</v>
      </c>
      <c r="F329" s="11">
        <v>0</v>
      </c>
      <c r="G329" s="11">
        <f t="shared" si="75"/>
        <v>0</v>
      </c>
      <c r="H329" s="11">
        <v>0</v>
      </c>
      <c r="I329" s="11">
        <v>0</v>
      </c>
      <c r="J329" s="11">
        <f t="shared" si="71"/>
        <v>0</v>
      </c>
    </row>
    <row r="330" spans="1:10" ht="12.75" customHeight="1" x14ac:dyDescent="0.3">
      <c r="A330" s="35"/>
      <c r="B330" s="46" t="s">
        <v>35</v>
      </c>
      <c r="C330" s="46"/>
      <c r="D330" s="47"/>
      <c r="E330" s="13">
        <f>+E331+E333+E335</f>
        <v>0</v>
      </c>
      <c r="F330" s="13">
        <f>+F331+F333+F335</f>
        <v>0</v>
      </c>
      <c r="G330" s="13">
        <f t="shared" si="75"/>
        <v>0</v>
      </c>
      <c r="H330" s="13">
        <f>+H331+H333+H335</f>
        <v>0</v>
      </c>
      <c r="I330" s="13">
        <f>+I331+I333+I335</f>
        <v>0</v>
      </c>
      <c r="J330" s="13">
        <f t="shared" si="71"/>
        <v>0</v>
      </c>
    </row>
    <row r="331" spans="1:10" ht="12.75" customHeight="1" x14ac:dyDescent="0.3">
      <c r="A331" s="35"/>
      <c r="B331" s="12"/>
      <c r="C331" s="54" t="s">
        <v>179</v>
      </c>
      <c r="D331" s="80"/>
      <c r="E331" s="13">
        <f>SUM(E332:E332)</f>
        <v>0</v>
      </c>
      <c r="F331" s="13">
        <f>SUM(F332:F332)</f>
        <v>0</v>
      </c>
      <c r="G331" s="13">
        <f>E331+F331</f>
        <v>0</v>
      </c>
      <c r="H331" s="13">
        <f>SUM(H332:H332)</f>
        <v>0</v>
      </c>
      <c r="I331" s="13">
        <f>SUM(I332:I332)</f>
        <v>0</v>
      </c>
      <c r="J331" s="13">
        <f t="shared" si="71"/>
        <v>0</v>
      </c>
    </row>
    <row r="332" spans="1:10" x14ac:dyDescent="0.3">
      <c r="A332" s="35"/>
      <c r="B332" s="12"/>
      <c r="C332" s="12"/>
      <c r="D332" s="10" t="s">
        <v>388</v>
      </c>
      <c r="E332" s="11">
        <v>0</v>
      </c>
      <c r="F332" s="11">
        <v>0</v>
      </c>
      <c r="G332" s="11">
        <f t="shared" si="75"/>
        <v>0</v>
      </c>
      <c r="H332" s="11">
        <v>0</v>
      </c>
      <c r="I332" s="11">
        <v>0</v>
      </c>
      <c r="J332" s="11">
        <f t="shared" si="71"/>
        <v>0</v>
      </c>
    </row>
    <row r="333" spans="1:10" ht="15" customHeight="1" x14ac:dyDescent="0.3">
      <c r="A333" s="35"/>
      <c r="B333" s="12"/>
      <c r="C333" s="54" t="s">
        <v>180</v>
      </c>
      <c r="D333" s="80"/>
      <c r="E333" s="13">
        <f>SUM(E334)</f>
        <v>0</v>
      </c>
      <c r="F333" s="13">
        <f>SUM(F334)</f>
        <v>0</v>
      </c>
      <c r="G333" s="13">
        <f t="shared" si="75"/>
        <v>0</v>
      </c>
      <c r="H333" s="13">
        <f t="shared" ref="H333:I333" si="87">SUM(H334)</f>
        <v>0</v>
      </c>
      <c r="I333" s="13">
        <f t="shared" si="87"/>
        <v>0</v>
      </c>
      <c r="J333" s="13">
        <f t="shared" si="71"/>
        <v>0</v>
      </c>
    </row>
    <row r="334" spans="1:10" ht="18.75" customHeight="1" x14ac:dyDescent="0.3">
      <c r="A334" s="35"/>
      <c r="B334" s="12"/>
      <c r="C334" s="12"/>
      <c r="D334" s="10" t="s">
        <v>252</v>
      </c>
      <c r="E334" s="11">
        <v>0</v>
      </c>
      <c r="F334" s="11">
        <v>0</v>
      </c>
      <c r="G334" s="11">
        <f t="shared" si="75"/>
        <v>0</v>
      </c>
      <c r="H334" s="11">
        <v>0</v>
      </c>
      <c r="I334" s="11">
        <v>0</v>
      </c>
      <c r="J334" s="11">
        <f t="shared" si="71"/>
        <v>0</v>
      </c>
    </row>
    <row r="335" spans="1:10" ht="14.25" customHeight="1" x14ac:dyDescent="0.3">
      <c r="A335" s="35"/>
      <c r="B335" s="12"/>
      <c r="C335" s="54" t="s">
        <v>181</v>
      </c>
      <c r="D335" s="80"/>
      <c r="E335" s="13">
        <v>0</v>
      </c>
      <c r="F335" s="13">
        <v>0</v>
      </c>
      <c r="G335" s="13">
        <f t="shared" si="75"/>
        <v>0</v>
      </c>
      <c r="H335" s="13">
        <v>0</v>
      </c>
      <c r="I335" s="13">
        <v>0</v>
      </c>
      <c r="J335" s="13">
        <f t="shared" si="71"/>
        <v>0</v>
      </c>
    </row>
    <row r="336" spans="1:10" ht="14.25" customHeight="1" x14ac:dyDescent="0.3">
      <c r="A336" s="35"/>
      <c r="B336" s="46" t="s">
        <v>36</v>
      </c>
      <c r="C336" s="46"/>
      <c r="D336" s="47"/>
      <c r="E336" s="13">
        <f>SUM(E337)</f>
        <v>0</v>
      </c>
      <c r="F336" s="13">
        <f>SUM(F337)</f>
        <v>0</v>
      </c>
      <c r="G336" s="13">
        <f t="shared" si="75"/>
        <v>0</v>
      </c>
      <c r="H336" s="13">
        <f t="shared" ref="H336:I336" si="88">SUM(H337)</f>
        <v>0</v>
      </c>
      <c r="I336" s="13">
        <f t="shared" si="88"/>
        <v>0</v>
      </c>
      <c r="J336" s="13">
        <f t="shared" si="71"/>
        <v>0</v>
      </c>
    </row>
    <row r="337" spans="1:10" s="17" customFormat="1" ht="14.25" customHeight="1" x14ac:dyDescent="0.3">
      <c r="A337" s="36"/>
      <c r="B337" s="79"/>
      <c r="C337" s="54" t="s">
        <v>182</v>
      </c>
      <c r="D337" s="80"/>
      <c r="E337" s="13">
        <f>+E338</f>
        <v>0</v>
      </c>
      <c r="F337" s="13">
        <f>+F338</f>
        <v>0</v>
      </c>
      <c r="G337" s="13">
        <f t="shared" si="75"/>
        <v>0</v>
      </c>
      <c r="H337" s="13">
        <f>+H338</f>
        <v>0</v>
      </c>
      <c r="I337" s="13">
        <f>+I338</f>
        <v>0</v>
      </c>
      <c r="J337" s="13">
        <f t="shared" si="71"/>
        <v>0</v>
      </c>
    </row>
    <row r="338" spans="1:10" ht="14.25" customHeight="1" x14ac:dyDescent="0.3">
      <c r="A338" s="35"/>
      <c r="B338" s="12"/>
      <c r="C338" s="58"/>
      <c r="D338" s="58" t="s">
        <v>182</v>
      </c>
      <c r="E338" s="11">
        <v>0</v>
      </c>
      <c r="F338" s="11">
        <v>0</v>
      </c>
      <c r="G338" s="11">
        <f t="shared" si="75"/>
        <v>0</v>
      </c>
      <c r="H338" s="11">
        <v>0</v>
      </c>
      <c r="I338" s="11">
        <v>0</v>
      </c>
      <c r="J338" s="11">
        <f t="shared" si="71"/>
        <v>0</v>
      </c>
    </row>
    <row r="339" spans="1:10" ht="14.25" customHeight="1" x14ac:dyDescent="0.3">
      <c r="A339" s="35"/>
      <c r="B339" s="46" t="s">
        <v>37</v>
      </c>
      <c r="C339" s="46"/>
      <c r="D339" s="47"/>
      <c r="E339" s="13">
        <f>+E340+E341+E343+E345+E347+E349+E352</f>
        <v>0</v>
      </c>
      <c r="F339" s="13">
        <f>+F340+F341+F343+F345+F347+F349+F352</f>
        <v>0</v>
      </c>
      <c r="G339" s="13">
        <f>E339+F339</f>
        <v>0</v>
      </c>
      <c r="H339" s="13">
        <f>+H340+H341+H343+H345+H347+H349+H352</f>
        <v>0</v>
      </c>
      <c r="I339" s="13">
        <f>+I340+I341+I343+I345+I347+I349+I352</f>
        <v>0</v>
      </c>
      <c r="J339" s="13">
        <f>G339-H339</f>
        <v>0</v>
      </c>
    </row>
    <row r="340" spans="1:10" ht="14.25" customHeight="1" x14ac:dyDescent="0.3">
      <c r="A340" s="35"/>
      <c r="B340" s="12"/>
      <c r="C340" s="54" t="s">
        <v>183</v>
      </c>
      <c r="D340" s="80"/>
      <c r="E340" s="13">
        <v>0</v>
      </c>
      <c r="F340" s="13">
        <v>0</v>
      </c>
      <c r="G340" s="13">
        <f t="shared" si="75"/>
        <v>0</v>
      </c>
      <c r="H340" s="13">
        <v>0</v>
      </c>
      <c r="I340" s="13">
        <v>0</v>
      </c>
      <c r="J340" s="13">
        <f t="shared" si="71"/>
        <v>0</v>
      </c>
    </row>
    <row r="341" spans="1:10" ht="14.25" customHeight="1" x14ac:dyDescent="0.3">
      <c r="A341" s="35"/>
      <c r="B341" s="12"/>
      <c r="C341" s="54" t="s">
        <v>296</v>
      </c>
      <c r="D341" s="80"/>
      <c r="E341" s="13">
        <f>SUM(E342)</f>
        <v>0</v>
      </c>
      <c r="F341" s="13">
        <f>SUM(F342)</f>
        <v>0</v>
      </c>
      <c r="G341" s="13">
        <f t="shared" si="75"/>
        <v>0</v>
      </c>
      <c r="H341" s="13">
        <f>SUM(H342)</f>
        <v>0</v>
      </c>
      <c r="I341" s="13">
        <f>SUM(I342)</f>
        <v>0</v>
      </c>
      <c r="J341" s="13">
        <f>G341-H341</f>
        <v>0</v>
      </c>
    </row>
    <row r="342" spans="1:10" x14ac:dyDescent="0.3">
      <c r="A342" s="35"/>
      <c r="B342" s="12"/>
      <c r="C342" s="12"/>
      <c r="D342" s="10" t="s">
        <v>252</v>
      </c>
      <c r="E342" s="11">
        <v>0</v>
      </c>
      <c r="F342" s="11">
        <v>0</v>
      </c>
      <c r="G342" s="11">
        <f t="shared" si="75"/>
        <v>0</v>
      </c>
      <c r="H342" s="11">
        <v>0</v>
      </c>
      <c r="I342" s="11">
        <v>0</v>
      </c>
      <c r="J342" s="11">
        <f t="shared" ref="J342" si="89">G342-H342</f>
        <v>0</v>
      </c>
    </row>
    <row r="343" spans="1:10" ht="14.25" customHeight="1" x14ac:dyDescent="0.3">
      <c r="A343" s="35"/>
      <c r="B343" s="12"/>
      <c r="C343" s="54" t="s">
        <v>184</v>
      </c>
      <c r="D343" s="80"/>
      <c r="E343" s="13">
        <f>SUM(E344:E344)</f>
        <v>0</v>
      </c>
      <c r="F343" s="13">
        <f>SUM(F344:F344)</f>
        <v>0</v>
      </c>
      <c r="G343" s="13">
        <f t="shared" si="75"/>
        <v>0</v>
      </c>
      <c r="H343" s="13">
        <f>SUM(H344:H344)</f>
        <v>0</v>
      </c>
      <c r="I343" s="13">
        <f>SUM(I344:I344)</f>
        <v>0</v>
      </c>
      <c r="J343" s="13">
        <f t="shared" si="71"/>
        <v>0</v>
      </c>
    </row>
    <row r="344" spans="1:10" ht="15" customHeight="1" x14ac:dyDescent="0.3">
      <c r="A344" s="35"/>
      <c r="B344" s="12"/>
      <c r="C344" s="12"/>
      <c r="D344" s="10" t="s">
        <v>184</v>
      </c>
      <c r="E344" s="11">
        <v>0</v>
      </c>
      <c r="F344" s="11">
        <v>0</v>
      </c>
      <c r="G344" s="11">
        <f t="shared" si="75"/>
        <v>0</v>
      </c>
      <c r="H344" s="11">
        <v>0</v>
      </c>
      <c r="I344" s="11">
        <v>0</v>
      </c>
      <c r="J344" s="11">
        <f t="shared" ref="J344:J378" si="90">G344-H344</f>
        <v>0</v>
      </c>
    </row>
    <row r="345" spans="1:10" ht="25.5" customHeight="1" x14ac:dyDescent="0.3">
      <c r="A345" s="35"/>
      <c r="B345" s="12"/>
      <c r="C345" s="102" t="s">
        <v>223</v>
      </c>
      <c r="D345" s="103"/>
      <c r="E345" s="13">
        <f>SUM(E346)</f>
        <v>0</v>
      </c>
      <c r="F345" s="13">
        <f>SUM(F346)</f>
        <v>0</v>
      </c>
      <c r="G345" s="13">
        <f t="shared" si="75"/>
        <v>0</v>
      </c>
      <c r="H345" s="13">
        <f t="shared" ref="H345:I345" si="91">SUM(H346)</f>
        <v>0</v>
      </c>
      <c r="I345" s="13">
        <f t="shared" si="91"/>
        <v>0</v>
      </c>
      <c r="J345" s="13">
        <f t="shared" si="90"/>
        <v>0</v>
      </c>
    </row>
    <row r="346" spans="1:10" x14ac:dyDescent="0.3">
      <c r="A346" s="35"/>
      <c r="B346" s="12"/>
      <c r="C346" s="12"/>
      <c r="D346" s="10" t="s">
        <v>252</v>
      </c>
      <c r="E346" s="11">
        <v>0</v>
      </c>
      <c r="F346" s="11">
        <v>0</v>
      </c>
      <c r="G346" s="11">
        <f t="shared" si="75"/>
        <v>0</v>
      </c>
      <c r="H346" s="11">
        <v>0</v>
      </c>
      <c r="I346" s="11">
        <v>0</v>
      </c>
      <c r="J346" s="11">
        <f t="shared" si="90"/>
        <v>0</v>
      </c>
    </row>
    <row r="347" spans="1:10" x14ac:dyDescent="0.3">
      <c r="A347" s="35"/>
      <c r="B347" s="12"/>
      <c r="C347" s="54" t="s">
        <v>224</v>
      </c>
      <c r="D347" s="80"/>
      <c r="E347" s="13">
        <f>SUM(E348:E348)</f>
        <v>0</v>
      </c>
      <c r="F347" s="13">
        <f>SUM(F348:F348)</f>
        <v>0</v>
      </c>
      <c r="G347" s="13">
        <f t="shared" si="75"/>
        <v>0</v>
      </c>
      <c r="H347" s="13">
        <f>SUM(H348:H348)</f>
        <v>0</v>
      </c>
      <c r="I347" s="13">
        <f>SUM(I348:I348)</f>
        <v>0</v>
      </c>
      <c r="J347" s="13">
        <f t="shared" si="90"/>
        <v>0</v>
      </c>
    </row>
    <row r="348" spans="1:10" x14ac:dyDescent="0.3">
      <c r="A348" s="35"/>
      <c r="B348" s="12"/>
      <c r="C348" s="12"/>
      <c r="D348" s="10" t="s">
        <v>389</v>
      </c>
      <c r="E348" s="11">
        <v>0</v>
      </c>
      <c r="F348" s="11">
        <v>0</v>
      </c>
      <c r="G348" s="11">
        <f>E348+F348</f>
        <v>0</v>
      </c>
      <c r="H348" s="11">
        <v>0</v>
      </c>
      <c r="I348" s="11">
        <v>0</v>
      </c>
      <c r="J348" s="11">
        <f>G348-H348</f>
        <v>0</v>
      </c>
    </row>
    <row r="349" spans="1:10" ht="14.25" customHeight="1" x14ac:dyDescent="0.3">
      <c r="A349" s="35"/>
      <c r="B349" s="12"/>
      <c r="C349" s="54" t="s">
        <v>185</v>
      </c>
      <c r="D349" s="80"/>
      <c r="E349" s="13">
        <f>SUM(E350:E351)</f>
        <v>0</v>
      </c>
      <c r="F349" s="13">
        <f t="shared" ref="F349:J349" si="92">SUM(F350:F351)</f>
        <v>0</v>
      </c>
      <c r="G349" s="13">
        <f t="shared" si="92"/>
        <v>0</v>
      </c>
      <c r="H349" s="13">
        <f t="shared" si="92"/>
        <v>0</v>
      </c>
      <c r="I349" s="13">
        <f t="shared" si="92"/>
        <v>0</v>
      </c>
      <c r="J349" s="13">
        <f t="shared" si="92"/>
        <v>0</v>
      </c>
    </row>
    <row r="350" spans="1:10" x14ac:dyDescent="0.3">
      <c r="A350" s="35"/>
      <c r="B350" s="12"/>
      <c r="C350" s="12"/>
      <c r="D350" s="10" t="s">
        <v>390</v>
      </c>
      <c r="E350" s="11">
        <v>0</v>
      </c>
      <c r="F350" s="11">
        <v>0</v>
      </c>
      <c r="G350" s="11">
        <f t="shared" si="75"/>
        <v>0</v>
      </c>
      <c r="H350" s="11">
        <v>0</v>
      </c>
      <c r="I350" s="11">
        <v>0</v>
      </c>
      <c r="J350" s="11">
        <f t="shared" si="90"/>
        <v>0</v>
      </c>
    </row>
    <row r="351" spans="1:10" x14ac:dyDescent="0.3">
      <c r="A351" s="35"/>
      <c r="B351" s="12"/>
      <c r="C351" s="12"/>
      <c r="D351" s="10" t="s">
        <v>391</v>
      </c>
      <c r="E351" s="11">
        <v>0</v>
      </c>
      <c r="F351" s="11">
        <v>0</v>
      </c>
      <c r="G351" s="11">
        <f t="shared" si="75"/>
        <v>0</v>
      </c>
      <c r="H351" s="11">
        <v>0</v>
      </c>
      <c r="I351" s="11">
        <v>0</v>
      </c>
      <c r="J351" s="11">
        <f t="shared" si="90"/>
        <v>0</v>
      </c>
    </row>
    <row r="352" spans="1:10" ht="14.25" customHeight="1" x14ac:dyDescent="0.3">
      <c r="A352" s="35"/>
      <c r="B352" s="12"/>
      <c r="C352" s="54" t="s">
        <v>186</v>
      </c>
      <c r="D352" s="80"/>
      <c r="E352" s="13">
        <f>SUM(E353:E353)</f>
        <v>0</v>
      </c>
      <c r="F352" s="13">
        <f>SUM(F353:F353)</f>
        <v>0</v>
      </c>
      <c r="G352" s="13">
        <f t="shared" si="75"/>
        <v>0</v>
      </c>
      <c r="H352" s="13">
        <f>SUM(H353:H353)</f>
        <v>0</v>
      </c>
      <c r="I352" s="13">
        <f>SUM(I353:I353)</f>
        <v>0</v>
      </c>
      <c r="J352" s="13">
        <f t="shared" si="90"/>
        <v>0</v>
      </c>
    </row>
    <row r="353" spans="1:10" ht="14.25" customHeight="1" x14ac:dyDescent="0.3">
      <c r="A353" s="35"/>
      <c r="B353" s="12"/>
      <c r="C353" s="12"/>
      <c r="D353" s="10" t="s">
        <v>392</v>
      </c>
      <c r="E353" s="11">
        <v>0</v>
      </c>
      <c r="F353" s="11">
        <v>0</v>
      </c>
      <c r="G353" s="11">
        <f t="shared" si="75"/>
        <v>0</v>
      </c>
      <c r="H353" s="11">
        <v>0</v>
      </c>
      <c r="I353" s="11">
        <v>0</v>
      </c>
      <c r="J353" s="11">
        <f t="shared" si="90"/>
        <v>0</v>
      </c>
    </row>
    <row r="354" spans="1:10" ht="14.25" customHeight="1" x14ac:dyDescent="0.3">
      <c r="A354" s="35"/>
      <c r="B354" s="46" t="s">
        <v>38</v>
      </c>
      <c r="C354" s="46"/>
      <c r="D354" s="47"/>
      <c r="E354" s="13">
        <f>E355</f>
        <v>0</v>
      </c>
      <c r="F354" s="13">
        <f>F355</f>
        <v>0</v>
      </c>
      <c r="G354" s="13">
        <f t="shared" si="75"/>
        <v>0</v>
      </c>
      <c r="H354" s="13">
        <f t="shared" ref="H354:I354" si="93">H355</f>
        <v>0</v>
      </c>
      <c r="I354" s="13">
        <f t="shared" si="93"/>
        <v>0</v>
      </c>
      <c r="J354" s="13">
        <f t="shared" si="90"/>
        <v>0</v>
      </c>
    </row>
    <row r="355" spans="1:10" ht="14.25" customHeight="1" x14ac:dyDescent="0.3">
      <c r="A355" s="35"/>
      <c r="B355" s="12"/>
      <c r="C355" s="54" t="s">
        <v>187</v>
      </c>
      <c r="D355" s="80"/>
      <c r="E355" s="13">
        <f>SUM(E356)</f>
        <v>0</v>
      </c>
      <c r="F355" s="13">
        <f>SUM(F356)</f>
        <v>0</v>
      </c>
      <c r="G355" s="13">
        <f t="shared" si="75"/>
        <v>0</v>
      </c>
      <c r="H355" s="13">
        <f t="shared" ref="H355:I355" si="94">SUM(H356)</f>
        <v>0</v>
      </c>
      <c r="I355" s="13">
        <f t="shared" si="94"/>
        <v>0</v>
      </c>
      <c r="J355" s="13">
        <f t="shared" si="90"/>
        <v>0</v>
      </c>
    </row>
    <row r="356" spans="1:10" ht="14.25" customHeight="1" x14ac:dyDescent="0.3">
      <c r="A356" s="35"/>
      <c r="B356" s="12"/>
      <c r="C356" s="12"/>
      <c r="D356" s="10" t="s">
        <v>187</v>
      </c>
      <c r="E356" s="11">
        <v>0</v>
      </c>
      <c r="F356" s="11">
        <v>0</v>
      </c>
      <c r="G356" s="11">
        <f t="shared" si="75"/>
        <v>0</v>
      </c>
      <c r="H356" s="11">
        <v>0</v>
      </c>
      <c r="I356" s="11">
        <v>0</v>
      </c>
      <c r="J356" s="11">
        <f t="shared" si="90"/>
        <v>0</v>
      </c>
    </row>
    <row r="357" spans="1:10" ht="14.25" customHeight="1" x14ac:dyDescent="0.3">
      <c r="A357" s="35"/>
      <c r="B357" s="12"/>
      <c r="C357" s="54" t="s">
        <v>188</v>
      </c>
      <c r="D357" s="80"/>
      <c r="E357" s="13">
        <v>0</v>
      </c>
      <c r="F357" s="13">
        <v>0</v>
      </c>
      <c r="G357" s="13">
        <f t="shared" si="75"/>
        <v>0</v>
      </c>
      <c r="H357" s="13">
        <v>0</v>
      </c>
      <c r="I357" s="13">
        <v>0</v>
      </c>
      <c r="J357" s="13">
        <f t="shared" si="90"/>
        <v>0</v>
      </c>
    </row>
    <row r="358" spans="1:10" ht="14.25" customHeight="1" x14ac:dyDescent="0.3">
      <c r="A358" s="35"/>
      <c r="B358" s="12"/>
      <c r="C358" s="54" t="s">
        <v>189</v>
      </c>
      <c r="D358" s="80"/>
      <c r="E358" s="13">
        <v>0</v>
      </c>
      <c r="F358" s="13">
        <v>0</v>
      </c>
      <c r="G358" s="13">
        <f t="shared" si="75"/>
        <v>0</v>
      </c>
      <c r="H358" s="13">
        <v>0</v>
      </c>
      <c r="I358" s="13">
        <v>0</v>
      </c>
      <c r="J358" s="13">
        <f t="shared" si="90"/>
        <v>0</v>
      </c>
    </row>
    <row r="359" spans="1:10" ht="14.25" customHeight="1" x14ac:dyDescent="0.3">
      <c r="A359" s="35"/>
      <c r="B359" s="12"/>
      <c r="C359" s="54" t="s">
        <v>190</v>
      </c>
      <c r="D359" s="80"/>
      <c r="E359" s="13">
        <v>0</v>
      </c>
      <c r="F359" s="13">
        <v>0</v>
      </c>
      <c r="G359" s="13">
        <f t="shared" si="75"/>
        <v>0</v>
      </c>
      <c r="H359" s="13">
        <v>0</v>
      </c>
      <c r="I359" s="13">
        <v>0</v>
      </c>
      <c r="J359" s="13">
        <f t="shared" si="90"/>
        <v>0</v>
      </c>
    </row>
    <row r="360" spans="1:10" ht="14.25" customHeight="1" x14ac:dyDescent="0.3">
      <c r="A360" s="35"/>
      <c r="B360" s="46" t="s">
        <v>39</v>
      </c>
      <c r="C360" s="46"/>
      <c r="D360" s="47"/>
      <c r="E360" s="13">
        <f>+E361+E363+E364</f>
        <v>0</v>
      </c>
      <c r="F360" s="13">
        <f>+F361+F363+F364</f>
        <v>0</v>
      </c>
      <c r="G360" s="13">
        <f t="shared" si="75"/>
        <v>0</v>
      </c>
      <c r="H360" s="13">
        <f t="shared" ref="H360:I360" si="95">+H361+H363+H364</f>
        <v>0</v>
      </c>
      <c r="I360" s="13">
        <f t="shared" si="95"/>
        <v>0</v>
      </c>
      <c r="J360" s="13">
        <f t="shared" si="90"/>
        <v>0</v>
      </c>
    </row>
    <row r="361" spans="1:10" ht="14.25" customHeight="1" x14ac:dyDescent="0.3">
      <c r="A361" s="36"/>
      <c r="B361" s="79"/>
      <c r="C361" s="53" t="s">
        <v>191</v>
      </c>
      <c r="D361" s="80"/>
      <c r="E361" s="13">
        <f>SUM(E362)</f>
        <v>0</v>
      </c>
      <c r="F361" s="13">
        <f>SUM(F362)</f>
        <v>0</v>
      </c>
      <c r="G361" s="13">
        <f t="shared" si="75"/>
        <v>0</v>
      </c>
      <c r="H361" s="13">
        <f>SUM(H362)</f>
        <v>0</v>
      </c>
      <c r="I361" s="13">
        <f>SUM(I362)</f>
        <v>0</v>
      </c>
      <c r="J361" s="13">
        <f t="shared" si="90"/>
        <v>0</v>
      </c>
    </row>
    <row r="362" spans="1:10" ht="14.25" customHeight="1" x14ac:dyDescent="0.3">
      <c r="A362" s="35"/>
      <c r="B362" s="12"/>
      <c r="C362" s="12"/>
      <c r="D362" s="10" t="s">
        <v>191</v>
      </c>
      <c r="E362" s="11">
        <v>0</v>
      </c>
      <c r="F362" s="11">
        <v>0</v>
      </c>
      <c r="G362" s="11">
        <f t="shared" si="75"/>
        <v>0</v>
      </c>
      <c r="H362" s="11">
        <v>0</v>
      </c>
      <c r="I362" s="11">
        <v>0</v>
      </c>
      <c r="J362" s="11">
        <f t="shared" si="90"/>
        <v>0</v>
      </c>
    </row>
    <row r="363" spans="1:10" ht="14.25" customHeight="1" x14ac:dyDescent="0.3">
      <c r="A363" s="36"/>
      <c r="B363" s="79"/>
      <c r="C363" s="54" t="s">
        <v>192</v>
      </c>
      <c r="D363" s="80"/>
      <c r="E363" s="13">
        <v>0</v>
      </c>
      <c r="F363" s="13">
        <v>0</v>
      </c>
      <c r="G363" s="13">
        <f t="shared" si="75"/>
        <v>0</v>
      </c>
      <c r="H363" s="13">
        <v>0</v>
      </c>
      <c r="I363" s="13">
        <v>0</v>
      </c>
      <c r="J363" s="13">
        <f t="shared" si="90"/>
        <v>0</v>
      </c>
    </row>
    <row r="364" spans="1:10" ht="14.25" customHeight="1" x14ac:dyDescent="0.3">
      <c r="A364" s="36"/>
      <c r="B364" s="79"/>
      <c r="C364" s="54" t="s">
        <v>193</v>
      </c>
      <c r="D364" s="80"/>
      <c r="E364" s="13">
        <v>0</v>
      </c>
      <c r="F364" s="13">
        <v>0</v>
      </c>
      <c r="G364" s="13">
        <f t="shared" si="75"/>
        <v>0</v>
      </c>
      <c r="H364" s="13">
        <v>0</v>
      </c>
      <c r="I364" s="13">
        <v>0</v>
      </c>
      <c r="J364" s="13">
        <f t="shared" si="90"/>
        <v>0</v>
      </c>
    </row>
    <row r="365" spans="1:10" ht="14.25" customHeight="1" x14ac:dyDescent="0.3">
      <c r="A365" s="45" t="s">
        <v>40</v>
      </c>
      <c r="B365" s="46"/>
      <c r="C365" s="46"/>
      <c r="D365" s="47"/>
      <c r="E365" s="13">
        <f>SUM(E366+E399+E408)</f>
        <v>0</v>
      </c>
      <c r="F365" s="13">
        <f>SUM(F366+F399+F408)</f>
        <v>0</v>
      </c>
      <c r="G365" s="13">
        <f t="shared" si="75"/>
        <v>0</v>
      </c>
      <c r="H365" s="13">
        <f>SUM(H366+H399+H408)</f>
        <v>0</v>
      </c>
      <c r="I365" s="13">
        <f>SUM(I366+I399+I408)</f>
        <v>0</v>
      </c>
      <c r="J365" s="13">
        <f t="shared" si="90"/>
        <v>0</v>
      </c>
    </row>
    <row r="366" spans="1:10" ht="14.25" customHeight="1" x14ac:dyDescent="0.3">
      <c r="A366" s="36"/>
      <c r="B366" s="46" t="s">
        <v>41</v>
      </c>
      <c r="C366" s="46"/>
      <c r="D366" s="47"/>
      <c r="E366" s="13">
        <f>E367+E371+E379+E373+E394</f>
        <v>0</v>
      </c>
      <c r="F366" s="13">
        <f t="shared" ref="F366:J366" si="96">F367+F371+F379+F373+F394</f>
        <v>0</v>
      </c>
      <c r="G366" s="13">
        <f t="shared" si="96"/>
        <v>0</v>
      </c>
      <c r="H366" s="13">
        <f t="shared" si="96"/>
        <v>0</v>
      </c>
      <c r="I366" s="13">
        <f t="shared" si="96"/>
        <v>0</v>
      </c>
      <c r="J366" s="13">
        <f t="shared" si="96"/>
        <v>0</v>
      </c>
    </row>
    <row r="367" spans="1:10" ht="14.25" customHeight="1" x14ac:dyDescent="0.3">
      <c r="A367" s="36"/>
      <c r="B367" s="79"/>
      <c r="C367" s="54" t="s">
        <v>194</v>
      </c>
      <c r="D367" s="80"/>
      <c r="E367" s="13">
        <f>E368</f>
        <v>0</v>
      </c>
      <c r="F367" s="13">
        <f t="shared" ref="F367:I367" si="97">F368</f>
        <v>0</v>
      </c>
      <c r="G367" s="13">
        <f t="shared" si="75"/>
        <v>0</v>
      </c>
      <c r="H367" s="13">
        <f t="shared" si="97"/>
        <v>0</v>
      </c>
      <c r="I367" s="13">
        <f t="shared" si="97"/>
        <v>0</v>
      </c>
      <c r="J367" s="13">
        <f t="shared" si="90"/>
        <v>0</v>
      </c>
    </row>
    <row r="368" spans="1:10" ht="12.75" hidden="1" customHeight="1" x14ac:dyDescent="0.3">
      <c r="A368" s="36"/>
      <c r="B368" s="79"/>
      <c r="C368" s="54" t="s">
        <v>246</v>
      </c>
      <c r="D368" s="80"/>
      <c r="E368" s="13">
        <f>SUM(E369:E370)</f>
        <v>0</v>
      </c>
      <c r="F368" s="13">
        <f>SUM(F369:F370)</f>
        <v>0</v>
      </c>
      <c r="G368" s="13">
        <f t="shared" si="75"/>
        <v>0</v>
      </c>
      <c r="H368" s="13">
        <f>SUM(H369:H370)</f>
        <v>0</v>
      </c>
      <c r="I368" s="13">
        <f>SUM(I369:I370)</f>
        <v>0</v>
      </c>
      <c r="J368" s="13">
        <f t="shared" si="90"/>
        <v>0</v>
      </c>
    </row>
    <row r="369" spans="1:10" ht="22.5" hidden="1" customHeight="1" x14ac:dyDescent="0.3">
      <c r="A369" s="36"/>
      <c r="B369" s="79"/>
      <c r="C369" s="79"/>
      <c r="D369" s="10" t="s">
        <v>394</v>
      </c>
      <c r="E369" s="11">
        <v>0</v>
      </c>
      <c r="F369" s="11">
        <v>0</v>
      </c>
      <c r="G369" s="11">
        <f t="shared" si="75"/>
        <v>0</v>
      </c>
      <c r="H369" s="11">
        <v>0</v>
      </c>
      <c r="I369" s="11">
        <v>0</v>
      </c>
      <c r="J369" s="11">
        <f t="shared" si="90"/>
        <v>0</v>
      </c>
    </row>
    <row r="370" spans="1:10" hidden="1" x14ac:dyDescent="0.3">
      <c r="A370" s="36"/>
      <c r="B370" s="79"/>
      <c r="C370" s="79"/>
      <c r="D370" s="10"/>
      <c r="E370" s="11">
        <v>0</v>
      </c>
      <c r="F370" s="11">
        <v>0</v>
      </c>
      <c r="G370" s="11">
        <f t="shared" si="75"/>
        <v>0</v>
      </c>
      <c r="H370" s="11">
        <v>0</v>
      </c>
      <c r="I370" s="11">
        <v>0</v>
      </c>
      <c r="J370" s="11">
        <f t="shared" si="90"/>
        <v>0</v>
      </c>
    </row>
    <row r="371" spans="1:10" ht="13.5" customHeight="1" x14ac:dyDescent="0.3">
      <c r="A371" s="36"/>
      <c r="B371" s="79"/>
      <c r="C371" s="53" t="s">
        <v>195</v>
      </c>
      <c r="D371" s="80"/>
      <c r="E371" s="13">
        <f>E372</f>
        <v>0</v>
      </c>
      <c r="F371" s="13">
        <f t="shared" ref="F371:J371" si="98">F372</f>
        <v>0</v>
      </c>
      <c r="G371" s="13">
        <f t="shared" si="98"/>
        <v>0</v>
      </c>
      <c r="H371" s="13">
        <f t="shared" si="98"/>
        <v>0</v>
      </c>
      <c r="I371" s="13">
        <f t="shared" si="98"/>
        <v>0</v>
      </c>
      <c r="J371" s="13">
        <f t="shared" si="98"/>
        <v>0</v>
      </c>
    </row>
    <row r="372" spans="1:10" ht="36" x14ac:dyDescent="0.3">
      <c r="A372" s="36"/>
      <c r="B372" s="79"/>
      <c r="C372" s="53"/>
      <c r="D372" s="10" t="s">
        <v>393</v>
      </c>
      <c r="E372" s="11">
        <v>0</v>
      </c>
      <c r="F372" s="11">
        <v>0</v>
      </c>
      <c r="G372" s="11">
        <f t="shared" si="75"/>
        <v>0</v>
      </c>
      <c r="H372" s="11">
        <v>0</v>
      </c>
      <c r="I372" s="11">
        <v>0</v>
      </c>
      <c r="J372" s="11">
        <f t="shared" si="90"/>
        <v>0</v>
      </c>
    </row>
    <row r="373" spans="1:10" ht="33.75" customHeight="1" x14ac:dyDescent="0.3">
      <c r="A373" s="36"/>
      <c r="B373" s="79"/>
      <c r="C373" s="104" t="s">
        <v>395</v>
      </c>
      <c r="D373" s="105"/>
      <c r="E373" s="13">
        <f>SUM(E374:E375)</f>
        <v>0</v>
      </c>
      <c r="F373" s="13">
        <f t="shared" ref="F373:J373" si="99">SUM(F374:F375)</f>
        <v>0</v>
      </c>
      <c r="G373" s="13">
        <f t="shared" si="99"/>
        <v>0</v>
      </c>
      <c r="H373" s="13">
        <f t="shared" si="99"/>
        <v>0</v>
      </c>
      <c r="I373" s="13">
        <f t="shared" si="99"/>
        <v>0</v>
      </c>
      <c r="J373" s="13">
        <f t="shared" si="99"/>
        <v>0</v>
      </c>
    </row>
    <row r="374" spans="1:10" ht="36" x14ac:dyDescent="0.3">
      <c r="A374" s="36"/>
      <c r="B374" s="79"/>
      <c r="C374" s="79"/>
      <c r="D374" s="10" t="s">
        <v>396</v>
      </c>
      <c r="E374" s="11">
        <v>0</v>
      </c>
      <c r="F374" s="11">
        <v>0</v>
      </c>
      <c r="G374" s="11">
        <f t="shared" ref="G374:G376" si="100">E374+F374</f>
        <v>0</v>
      </c>
      <c r="H374" s="11">
        <v>0</v>
      </c>
      <c r="I374" s="11">
        <v>0</v>
      </c>
      <c r="J374" s="11">
        <f t="shared" si="90"/>
        <v>0</v>
      </c>
    </row>
    <row r="375" spans="1:10" x14ac:dyDescent="0.3">
      <c r="A375" s="36"/>
      <c r="B375" s="79"/>
      <c r="C375" s="79"/>
      <c r="D375" s="10" t="s">
        <v>397</v>
      </c>
      <c r="E375" s="11">
        <v>0</v>
      </c>
      <c r="F375" s="11">
        <v>0</v>
      </c>
      <c r="G375" s="11">
        <f t="shared" si="100"/>
        <v>0</v>
      </c>
      <c r="H375" s="11">
        <v>0</v>
      </c>
      <c r="I375" s="11">
        <v>0</v>
      </c>
      <c r="J375" s="11">
        <f t="shared" si="90"/>
        <v>0</v>
      </c>
    </row>
    <row r="376" spans="1:10" ht="14.25" hidden="1" customHeight="1" x14ac:dyDescent="0.3">
      <c r="A376" s="36"/>
      <c r="B376" s="79"/>
      <c r="C376" s="54" t="s">
        <v>247</v>
      </c>
      <c r="D376" s="80"/>
      <c r="E376" s="13">
        <f>SUM(E377:E378)</f>
        <v>0</v>
      </c>
      <c r="F376" s="13">
        <f>SUM(F377:F378)</f>
        <v>0</v>
      </c>
      <c r="G376" s="13">
        <f t="shared" si="100"/>
        <v>0</v>
      </c>
      <c r="H376" s="13">
        <f>SUM(H377:H378)</f>
        <v>0</v>
      </c>
      <c r="I376" s="13">
        <f>SUM(I377:I378)</f>
        <v>0</v>
      </c>
      <c r="J376" s="13">
        <f t="shared" si="90"/>
        <v>0</v>
      </c>
    </row>
    <row r="377" spans="1:10" hidden="1" x14ac:dyDescent="0.3">
      <c r="A377" s="36"/>
      <c r="B377" s="79"/>
      <c r="C377" s="79"/>
      <c r="D377" s="10" t="s">
        <v>332</v>
      </c>
      <c r="E377" s="11">
        <v>0</v>
      </c>
      <c r="F377" s="11">
        <v>0</v>
      </c>
      <c r="G377" s="11">
        <f>E377+F377</f>
        <v>0</v>
      </c>
      <c r="H377" s="11">
        <v>0</v>
      </c>
      <c r="I377" s="11">
        <v>0</v>
      </c>
      <c r="J377" s="11">
        <f t="shared" si="90"/>
        <v>0</v>
      </c>
    </row>
    <row r="378" spans="1:10" ht="51.75" hidden="1" customHeight="1" x14ac:dyDescent="0.3">
      <c r="A378" s="36"/>
      <c r="B378" s="79"/>
      <c r="C378" s="79"/>
      <c r="D378" s="10"/>
      <c r="E378" s="11">
        <v>0</v>
      </c>
      <c r="F378" s="11">
        <v>0</v>
      </c>
      <c r="G378" s="11">
        <f t="shared" ref="G378" si="101">E378+F378</f>
        <v>0</v>
      </c>
      <c r="H378" s="11">
        <v>0</v>
      </c>
      <c r="I378" s="11">
        <v>0</v>
      </c>
      <c r="J378" s="11">
        <f t="shared" si="90"/>
        <v>0</v>
      </c>
    </row>
    <row r="379" spans="1:10" ht="12" customHeight="1" x14ac:dyDescent="0.3">
      <c r="A379" s="36"/>
      <c r="B379" s="79"/>
      <c r="C379" s="53" t="s">
        <v>197</v>
      </c>
      <c r="D379" s="80"/>
      <c r="E379" s="13">
        <f>E380+E381</f>
        <v>0</v>
      </c>
      <c r="F379" s="13">
        <f>F380+F381</f>
        <v>0</v>
      </c>
      <c r="G379" s="13">
        <f t="shared" ref="G379:J379" si="102">G380+G381</f>
        <v>0</v>
      </c>
      <c r="H379" s="13">
        <f t="shared" si="102"/>
        <v>0</v>
      </c>
      <c r="I379" s="13">
        <f t="shared" si="102"/>
        <v>0</v>
      </c>
      <c r="J379" s="13">
        <f t="shared" si="102"/>
        <v>0</v>
      </c>
    </row>
    <row r="380" spans="1:10" ht="21.75" customHeight="1" x14ac:dyDescent="0.3">
      <c r="A380" s="36"/>
      <c r="B380" s="79"/>
      <c r="C380" s="53"/>
      <c r="D380" s="10" t="s">
        <v>398</v>
      </c>
      <c r="E380" s="11">
        <v>0</v>
      </c>
      <c r="F380" s="11">
        <v>0</v>
      </c>
      <c r="G380" s="11">
        <f t="shared" ref="G380:G386" si="103">E380+F380</f>
        <v>0</v>
      </c>
      <c r="H380" s="11">
        <v>0</v>
      </c>
      <c r="I380" s="11">
        <v>0</v>
      </c>
      <c r="J380" s="11">
        <f t="shared" ref="J380:J432" si="104">G380-H380</f>
        <v>0</v>
      </c>
    </row>
    <row r="381" spans="1:10" ht="22.5" customHeight="1" x14ac:dyDescent="0.3">
      <c r="A381" s="36"/>
      <c r="B381" s="79"/>
      <c r="C381" s="53"/>
      <c r="D381" s="10" t="s">
        <v>399</v>
      </c>
      <c r="E381" s="11">
        <v>0</v>
      </c>
      <c r="F381" s="11">
        <v>0</v>
      </c>
      <c r="G381" s="11">
        <f t="shared" si="103"/>
        <v>0</v>
      </c>
      <c r="H381" s="11">
        <v>0</v>
      </c>
      <c r="I381" s="11">
        <v>0</v>
      </c>
      <c r="J381" s="11">
        <f t="shared" si="104"/>
        <v>0</v>
      </c>
    </row>
    <row r="382" spans="1:10" ht="12" hidden="1" customHeight="1" x14ac:dyDescent="0.3">
      <c r="A382" s="36"/>
      <c r="B382" s="79"/>
      <c r="C382" s="53" t="s">
        <v>248</v>
      </c>
      <c r="D382" s="80"/>
      <c r="E382" s="13">
        <f>SUM(E383:E384)</f>
        <v>0</v>
      </c>
      <c r="F382" s="13">
        <f>SUM(F383:F384)</f>
        <v>0</v>
      </c>
      <c r="G382" s="13">
        <f t="shared" si="103"/>
        <v>0</v>
      </c>
      <c r="H382" s="13">
        <f>SUM(H383:H384)</f>
        <v>0</v>
      </c>
      <c r="I382" s="13">
        <f>SUM(I383:I384)</f>
        <v>0</v>
      </c>
      <c r="J382" s="13">
        <f t="shared" si="104"/>
        <v>0</v>
      </c>
    </row>
    <row r="383" spans="1:10" hidden="1" x14ac:dyDescent="0.3">
      <c r="A383" s="36"/>
      <c r="B383" s="79"/>
      <c r="C383" s="79"/>
      <c r="D383" s="10" t="s">
        <v>332</v>
      </c>
      <c r="E383" s="11">
        <v>0</v>
      </c>
      <c r="F383" s="11">
        <v>0</v>
      </c>
      <c r="G383" s="13">
        <f t="shared" si="103"/>
        <v>0</v>
      </c>
      <c r="H383" s="11">
        <v>0</v>
      </c>
      <c r="I383" s="11">
        <v>0</v>
      </c>
      <c r="J383" s="11">
        <f t="shared" si="104"/>
        <v>0</v>
      </c>
    </row>
    <row r="384" spans="1:10" ht="38.25" hidden="1" customHeight="1" x14ac:dyDescent="0.3">
      <c r="A384" s="36"/>
      <c r="B384" s="79"/>
      <c r="C384" s="79"/>
      <c r="D384" s="10"/>
      <c r="E384" s="11">
        <v>0</v>
      </c>
      <c r="F384" s="11">
        <v>0</v>
      </c>
      <c r="G384" s="13">
        <f t="shared" si="103"/>
        <v>0</v>
      </c>
      <c r="H384" s="11">
        <v>0</v>
      </c>
      <c r="I384" s="11">
        <v>0</v>
      </c>
      <c r="J384" s="11">
        <f t="shared" si="104"/>
        <v>0</v>
      </c>
    </row>
    <row r="385" spans="1:10" ht="14.25" hidden="1" customHeight="1" x14ac:dyDescent="0.3">
      <c r="A385" s="36"/>
      <c r="B385" s="79"/>
      <c r="C385" s="53" t="s">
        <v>249</v>
      </c>
      <c r="D385" s="80"/>
      <c r="E385" s="13">
        <f>SUM(E386:E387)</f>
        <v>0</v>
      </c>
      <c r="F385" s="13">
        <f>SUM(F386:F387)</f>
        <v>0</v>
      </c>
      <c r="G385" s="13">
        <f t="shared" si="103"/>
        <v>0</v>
      </c>
      <c r="H385" s="13">
        <f>SUM(H386:H387)</f>
        <v>0</v>
      </c>
      <c r="I385" s="13">
        <f>SUM(I386:I387)</f>
        <v>0</v>
      </c>
      <c r="J385" s="13">
        <f t="shared" si="104"/>
        <v>0</v>
      </c>
    </row>
    <row r="386" spans="1:10" hidden="1" x14ac:dyDescent="0.3">
      <c r="A386" s="36"/>
      <c r="B386" s="79"/>
      <c r="C386" s="79"/>
      <c r="D386" s="10" t="s">
        <v>332</v>
      </c>
      <c r="E386" s="11">
        <v>0</v>
      </c>
      <c r="F386" s="11">
        <v>0</v>
      </c>
      <c r="G386" s="11">
        <f t="shared" si="103"/>
        <v>0</v>
      </c>
      <c r="H386" s="11">
        <v>0</v>
      </c>
      <c r="I386" s="11">
        <v>0</v>
      </c>
      <c r="J386" s="11">
        <f t="shared" si="104"/>
        <v>0</v>
      </c>
    </row>
    <row r="387" spans="1:10" s="77" customFormat="1" hidden="1" x14ac:dyDescent="0.3">
      <c r="A387" s="36"/>
      <c r="B387" s="79"/>
      <c r="C387" s="79"/>
      <c r="D387" s="10"/>
      <c r="E387" s="11">
        <v>0</v>
      </c>
      <c r="F387" s="11">
        <v>0</v>
      </c>
      <c r="G387" s="11">
        <f>E387+F387</f>
        <v>0</v>
      </c>
      <c r="H387" s="11">
        <v>0</v>
      </c>
      <c r="I387" s="11">
        <v>0</v>
      </c>
      <c r="J387" s="11">
        <f>G387-H387</f>
        <v>0</v>
      </c>
    </row>
    <row r="388" spans="1:10" ht="15" hidden="1" customHeight="1" x14ac:dyDescent="0.3">
      <c r="A388" s="72"/>
      <c r="B388" s="73"/>
      <c r="C388" s="74" t="s">
        <v>250</v>
      </c>
      <c r="D388" s="75"/>
      <c r="E388" s="76">
        <f>SUM(E389:E390)</f>
        <v>0</v>
      </c>
      <c r="F388" s="76">
        <f>SUM(F389:F390)</f>
        <v>0</v>
      </c>
      <c r="G388" s="76">
        <f t="shared" ref="G388:G390" si="105">E388+F388</f>
        <v>0</v>
      </c>
      <c r="H388" s="76">
        <f>SUM(H389:H390)</f>
        <v>0</v>
      </c>
      <c r="I388" s="76">
        <f>SUM(I389:I390)</f>
        <v>0</v>
      </c>
      <c r="J388" s="76">
        <f t="shared" si="104"/>
        <v>0</v>
      </c>
    </row>
    <row r="389" spans="1:10" hidden="1" x14ac:dyDescent="0.3">
      <c r="A389" s="36"/>
      <c r="B389" s="79"/>
      <c r="C389" s="79"/>
      <c r="D389" s="10" t="s">
        <v>332</v>
      </c>
      <c r="E389" s="11">
        <v>0</v>
      </c>
      <c r="F389" s="11">
        <v>0</v>
      </c>
      <c r="G389" s="11">
        <f t="shared" si="105"/>
        <v>0</v>
      </c>
      <c r="H389" s="11">
        <v>0</v>
      </c>
      <c r="I389" s="11">
        <v>0</v>
      </c>
      <c r="J389" s="11">
        <f t="shared" si="104"/>
        <v>0</v>
      </c>
    </row>
    <row r="390" spans="1:10" hidden="1" x14ac:dyDescent="0.3">
      <c r="A390" s="36"/>
      <c r="B390" s="79"/>
      <c r="C390" s="79"/>
      <c r="D390" s="10"/>
      <c r="E390" s="11">
        <v>0</v>
      </c>
      <c r="F390" s="11">
        <v>0</v>
      </c>
      <c r="G390" s="11">
        <f t="shared" si="105"/>
        <v>0</v>
      </c>
      <c r="H390" s="11">
        <v>0</v>
      </c>
      <c r="I390" s="11">
        <v>0</v>
      </c>
      <c r="J390" s="11">
        <f t="shared" si="104"/>
        <v>0</v>
      </c>
    </row>
    <row r="391" spans="1:10" ht="12.75" hidden="1" customHeight="1" x14ac:dyDescent="0.3">
      <c r="A391" s="36"/>
      <c r="B391" s="79"/>
      <c r="C391" s="54" t="s">
        <v>292</v>
      </c>
      <c r="D391" s="80"/>
      <c r="E391" s="13">
        <f>SUM(E392:E393)</f>
        <v>0</v>
      </c>
      <c r="F391" s="13">
        <f>SUM(F392:F393)</f>
        <v>0</v>
      </c>
      <c r="G391" s="13">
        <f>E391+F391</f>
        <v>0</v>
      </c>
      <c r="H391" s="13">
        <f>SUM(H392:H393)</f>
        <v>0</v>
      </c>
      <c r="I391" s="13">
        <f>SUM(I392:I393)</f>
        <v>0</v>
      </c>
      <c r="J391" s="13">
        <f t="shared" si="104"/>
        <v>0</v>
      </c>
    </row>
    <row r="392" spans="1:10" ht="51" hidden="1" customHeight="1" x14ac:dyDescent="0.3">
      <c r="A392" s="36"/>
      <c r="B392" s="79"/>
      <c r="C392" s="79"/>
      <c r="D392" s="10" t="s">
        <v>330</v>
      </c>
      <c r="E392" s="11">
        <v>0</v>
      </c>
      <c r="F392" s="11">
        <v>0</v>
      </c>
      <c r="G392" s="11">
        <f t="shared" ref="G392:G393" si="106">E392+F392</f>
        <v>0</v>
      </c>
      <c r="H392" s="11">
        <v>0</v>
      </c>
      <c r="I392" s="11">
        <v>0</v>
      </c>
      <c r="J392" s="11">
        <f t="shared" si="104"/>
        <v>0</v>
      </c>
    </row>
    <row r="393" spans="1:10" ht="36" hidden="1" x14ac:dyDescent="0.3">
      <c r="A393" s="36"/>
      <c r="B393" s="79"/>
      <c r="C393" s="79"/>
      <c r="D393" s="10" t="s">
        <v>331</v>
      </c>
      <c r="E393" s="11">
        <v>0</v>
      </c>
      <c r="F393" s="11">
        <v>0</v>
      </c>
      <c r="G393" s="11">
        <f t="shared" si="106"/>
        <v>0</v>
      </c>
      <c r="H393" s="11">
        <v>0</v>
      </c>
      <c r="I393" s="11">
        <v>0</v>
      </c>
      <c r="J393" s="11">
        <f t="shared" si="104"/>
        <v>0</v>
      </c>
    </row>
    <row r="394" spans="1:10" ht="13.5" customHeight="1" x14ac:dyDescent="0.3">
      <c r="A394" s="36"/>
      <c r="B394" s="79"/>
      <c r="C394" s="53" t="s">
        <v>198</v>
      </c>
      <c r="D394" s="80"/>
      <c r="E394" s="13">
        <f>E395</f>
        <v>0</v>
      </c>
      <c r="F394" s="13">
        <f t="shared" ref="F394:I394" si="107">F395</f>
        <v>0</v>
      </c>
      <c r="G394" s="13">
        <f t="shared" si="107"/>
        <v>0</v>
      </c>
      <c r="H394" s="13">
        <f t="shared" si="107"/>
        <v>0</v>
      </c>
      <c r="I394" s="13">
        <f t="shared" si="107"/>
        <v>0</v>
      </c>
      <c r="J394" s="13">
        <f t="shared" si="104"/>
        <v>0</v>
      </c>
    </row>
    <row r="395" spans="1:10" ht="13.5" customHeight="1" x14ac:dyDescent="0.3">
      <c r="A395" s="36"/>
      <c r="B395" s="79"/>
      <c r="C395" s="53"/>
      <c r="D395" s="10" t="s">
        <v>400</v>
      </c>
      <c r="E395" s="11">
        <v>0</v>
      </c>
      <c r="F395" s="11">
        <v>0</v>
      </c>
      <c r="G395" s="11">
        <f t="shared" ref="G395:G433" si="108">E395+F395</f>
        <v>0</v>
      </c>
      <c r="H395" s="11">
        <v>0</v>
      </c>
      <c r="I395" s="11">
        <v>0</v>
      </c>
      <c r="J395" s="11">
        <f t="shared" si="104"/>
        <v>0</v>
      </c>
    </row>
    <row r="396" spans="1:10" ht="13.5" customHeight="1" x14ac:dyDescent="0.3">
      <c r="A396" s="36"/>
      <c r="B396" s="79"/>
      <c r="C396" s="53" t="s">
        <v>199</v>
      </c>
      <c r="D396" s="80"/>
      <c r="E396" s="13">
        <v>0</v>
      </c>
      <c r="F396" s="13">
        <v>0</v>
      </c>
      <c r="G396" s="13">
        <f t="shared" si="108"/>
        <v>0</v>
      </c>
      <c r="H396" s="13">
        <v>0</v>
      </c>
      <c r="I396" s="13">
        <v>0</v>
      </c>
      <c r="J396" s="13">
        <f t="shared" si="104"/>
        <v>0</v>
      </c>
    </row>
    <row r="397" spans="1:10" ht="13.5" customHeight="1" x14ac:dyDescent="0.3">
      <c r="A397" s="36"/>
      <c r="B397" s="79"/>
      <c r="C397" s="53" t="s">
        <v>200</v>
      </c>
      <c r="D397" s="80"/>
      <c r="E397" s="13">
        <v>0</v>
      </c>
      <c r="F397" s="13">
        <v>0</v>
      </c>
      <c r="G397" s="13">
        <f t="shared" si="108"/>
        <v>0</v>
      </c>
      <c r="H397" s="13">
        <v>0</v>
      </c>
      <c r="I397" s="13">
        <v>0</v>
      </c>
      <c r="J397" s="13">
        <f t="shared" si="104"/>
        <v>0</v>
      </c>
    </row>
    <row r="398" spans="1:10" ht="13.5" customHeight="1" x14ac:dyDescent="0.3">
      <c r="A398" s="36"/>
      <c r="B398" s="79"/>
      <c r="C398" s="53" t="s">
        <v>201</v>
      </c>
      <c r="D398" s="80"/>
      <c r="E398" s="13">
        <v>0</v>
      </c>
      <c r="F398" s="13">
        <v>0</v>
      </c>
      <c r="G398" s="13">
        <f t="shared" si="108"/>
        <v>0</v>
      </c>
      <c r="H398" s="13">
        <v>0</v>
      </c>
      <c r="I398" s="13">
        <v>0</v>
      </c>
      <c r="J398" s="13">
        <f t="shared" si="104"/>
        <v>0</v>
      </c>
    </row>
    <row r="399" spans="1:10" ht="13.5" customHeight="1" x14ac:dyDescent="0.3">
      <c r="A399" s="36"/>
      <c r="B399" s="46" t="s">
        <v>42</v>
      </c>
      <c r="C399" s="46"/>
      <c r="D399" s="47"/>
      <c r="E399" s="13">
        <f>+E400+E401+E402+E403+E404+E405+E406+E407</f>
        <v>0</v>
      </c>
      <c r="F399" s="13">
        <f>+F400+F401+F402+F403+F404+F405+F406+F407</f>
        <v>0</v>
      </c>
      <c r="G399" s="13">
        <f t="shared" si="108"/>
        <v>0</v>
      </c>
      <c r="H399" s="13">
        <f>+H400+H401+H402+H403+H404+H405+H406+H407</f>
        <v>0</v>
      </c>
      <c r="I399" s="13">
        <f>+I400+I401+I402+I403+I404+I405+I406+I407</f>
        <v>0</v>
      </c>
      <c r="J399" s="13">
        <f t="shared" si="104"/>
        <v>0</v>
      </c>
    </row>
    <row r="400" spans="1:10" ht="13.5" customHeight="1" x14ac:dyDescent="0.3">
      <c r="A400" s="36"/>
      <c r="B400" s="79"/>
      <c r="C400" s="53" t="s">
        <v>194</v>
      </c>
      <c r="D400" s="57"/>
      <c r="E400" s="13">
        <v>0</v>
      </c>
      <c r="F400" s="13">
        <v>0</v>
      </c>
      <c r="G400" s="13">
        <f t="shared" si="108"/>
        <v>0</v>
      </c>
      <c r="H400" s="13">
        <v>0</v>
      </c>
      <c r="I400" s="13">
        <v>0</v>
      </c>
      <c r="J400" s="13">
        <f t="shared" si="104"/>
        <v>0</v>
      </c>
    </row>
    <row r="401" spans="1:10" ht="13.5" customHeight="1" x14ac:dyDescent="0.3">
      <c r="A401" s="36"/>
      <c r="B401" s="20"/>
      <c r="C401" s="46" t="s">
        <v>195</v>
      </c>
      <c r="D401" s="21"/>
      <c r="E401" s="13">
        <v>0</v>
      </c>
      <c r="F401" s="13">
        <v>0</v>
      </c>
      <c r="G401" s="13">
        <f t="shared" si="108"/>
        <v>0</v>
      </c>
      <c r="H401" s="13">
        <v>0</v>
      </c>
      <c r="I401" s="13">
        <v>0</v>
      </c>
      <c r="J401" s="13">
        <f t="shared" si="104"/>
        <v>0</v>
      </c>
    </row>
    <row r="402" spans="1:10" ht="13.5" customHeight="1" x14ac:dyDescent="0.3">
      <c r="A402" s="36"/>
      <c r="B402" s="20"/>
      <c r="C402" s="46" t="s">
        <v>196</v>
      </c>
      <c r="D402" s="80"/>
      <c r="E402" s="13">
        <v>0</v>
      </c>
      <c r="F402" s="13">
        <v>0</v>
      </c>
      <c r="G402" s="13">
        <f t="shared" si="108"/>
        <v>0</v>
      </c>
      <c r="H402" s="13">
        <v>0</v>
      </c>
      <c r="I402" s="13">
        <v>0</v>
      </c>
      <c r="J402" s="13">
        <f t="shared" si="104"/>
        <v>0</v>
      </c>
    </row>
    <row r="403" spans="1:10" ht="13.5" customHeight="1" x14ac:dyDescent="0.3">
      <c r="A403" s="36"/>
      <c r="B403" s="20"/>
      <c r="C403" s="46" t="s">
        <v>197</v>
      </c>
      <c r="D403" s="80"/>
      <c r="E403" s="13">
        <v>0</v>
      </c>
      <c r="F403" s="13">
        <v>0</v>
      </c>
      <c r="G403" s="13">
        <f t="shared" si="108"/>
        <v>0</v>
      </c>
      <c r="H403" s="13">
        <v>0</v>
      </c>
      <c r="I403" s="13">
        <v>0</v>
      </c>
      <c r="J403" s="13">
        <f t="shared" si="104"/>
        <v>0</v>
      </c>
    </row>
    <row r="404" spans="1:10" ht="13.5" customHeight="1" x14ac:dyDescent="0.3">
      <c r="A404" s="36"/>
      <c r="B404" s="20"/>
      <c r="C404" s="46" t="s">
        <v>198</v>
      </c>
      <c r="D404" s="80"/>
      <c r="E404" s="13">
        <v>0</v>
      </c>
      <c r="F404" s="13">
        <v>0</v>
      </c>
      <c r="G404" s="13">
        <f t="shared" si="108"/>
        <v>0</v>
      </c>
      <c r="H404" s="13">
        <v>0</v>
      </c>
      <c r="I404" s="13">
        <v>0</v>
      </c>
      <c r="J404" s="13">
        <f t="shared" si="104"/>
        <v>0</v>
      </c>
    </row>
    <row r="405" spans="1:10" ht="13.5" customHeight="1" x14ac:dyDescent="0.3">
      <c r="A405" s="36"/>
      <c r="B405" s="20"/>
      <c r="C405" s="46" t="s">
        <v>199</v>
      </c>
      <c r="D405" s="80"/>
      <c r="E405" s="13">
        <v>0</v>
      </c>
      <c r="F405" s="13">
        <v>0</v>
      </c>
      <c r="G405" s="13">
        <f t="shared" si="108"/>
        <v>0</v>
      </c>
      <c r="H405" s="13">
        <v>0</v>
      </c>
      <c r="I405" s="13">
        <v>0</v>
      </c>
      <c r="J405" s="13">
        <f t="shared" si="104"/>
        <v>0</v>
      </c>
    </row>
    <row r="406" spans="1:10" ht="13.5" customHeight="1" x14ac:dyDescent="0.3">
      <c r="A406" s="36"/>
      <c r="B406" s="20"/>
      <c r="C406" s="46" t="s">
        <v>200</v>
      </c>
      <c r="D406" s="80"/>
      <c r="E406" s="13">
        <v>0</v>
      </c>
      <c r="F406" s="13">
        <v>0</v>
      </c>
      <c r="G406" s="13">
        <f t="shared" si="108"/>
        <v>0</v>
      </c>
      <c r="H406" s="13">
        <v>0</v>
      </c>
      <c r="I406" s="13">
        <v>0</v>
      </c>
      <c r="J406" s="13">
        <f t="shared" si="104"/>
        <v>0</v>
      </c>
    </row>
    <row r="407" spans="1:10" ht="13.5" customHeight="1" x14ac:dyDescent="0.3">
      <c r="A407" s="36"/>
      <c r="B407" s="20"/>
      <c r="C407" s="46" t="s">
        <v>201</v>
      </c>
      <c r="D407" s="80"/>
      <c r="E407" s="13">
        <v>0</v>
      </c>
      <c r="F407" s="13">
        <v>0</v>
      </c>
      <c r="G407" s="13">
        <f t="shared" si="108"/>
        <v>0</v>
      </c>
      <c r="H407" s="13">
        <v>0</v>
      </c>
      <c r="I407" s="13">
        <v>0</v>
      </c>
      <c r="J407" s="13">
        <f t="shared" si="104"/>
        <v>0</v>
      </c>
    </row>
    <row r="408" spans="1:10" ht="13.5" customHeight="1" x14ac:dyDescent="0.3">
      <c r="A408" s="36"/>
      <c r="B408" s="46" t="s">
        <v>43</v>
      </c>
      <c r="C408" s="46"/>
      <c r="D408" s="47"/>
      <c r="E408" s="13">
        <f>SUM(E409+E410)</f>
        <v>0</v>
      </c>
      <c r="F408" s="13">
        <f>SUM(F409+F410)</f>
        <v>0</v>
      </c>
      <c r="G408" s="13">
        <f t="shared" si="108"/>
        <v>0</v>
      </c>
      <c r="H408" s="13">
        <f>SUM(H409+H410)</f>
        <v>0</v>
      </c>
      <c r="I408" s="13">
        <f>SUM(I409+I410)</f>
        <v>0</v>
      </c>
      <c r="J408" s="13">
        <f t="shared" si="104"/>
        <v>0</v>
      </c>
    </row>
    <row r="409" spans="1:10" ht="13.5" customHeight="1" x14ac:dyDescent="0.3">
      <c r="A409" s="36"/>
      <c r="B409" s="20"/>
      <c r="C409" s="46" t="s">
        <v>202</v>
      </c>
      <c r="D409" s="80"/>
      <c r="E409" s="13">
        <v>0</v>
      </c>
      <c r="F409" s="13">
        <v>0</v>
      </c>
      <c r="G409" s="13">
        <f t="shared" si="108"/>
        <v>0</v>
      </c>
      <c r="H409" s="13">
        <v>0</v>
      </c>
      <c r="I409" s="13">
        <v>0</v>
      </c>
      <c r="J409" s="13">
        <f t="shared" si="104"/>
        <v>0</v>
      </c>
    </row>
    <row r="410" spans="1:10" ht="13.5" customHeight="1" x14ac:dyDescent="0.3">
      <c r="A410" s="36"/>
      <c r="B410" s="20"/>
      <c r="C410" s="46" t="s">
        <v>203</v>
      </c>
      <c r="D410" s="21"/>
      <c r="E410" s="13">
        <v>0</v>
      </c>
      <c r="F410" s="13">
        <v>0</v>
      </c>
      <c r="G410" s="13">
        <f t="shared" si="108"/>
        <v>0</v>
      </c>
      <c r="H410" s="13">
        <v>0</v>
      </c>
      <c r="I410" s="13">
        <v>0</v>
      </c>
      <c r="J410" s="13">
        <f t="shared" si="104"/>
        <v>0</v>
      </c>
    </row>
    <row r="411" spans="1:10" ht="13.5" customHeight="1" x14ac:dyDescent="0.3">
      <c r="A411" s="45" t="s">
        <v>44</v>
      </c>
      <c r="B411" s="46"/>
      <c r="C411" s="46"/>
      <c r="D411" s="47"/>
      <c r="E411" s="13">
        <f>SUM(E412+E414)</f>
        <v>0</v>
      </c>
      <c r="F411" s="13">
        <f>SUM(F412+F414)</f>
        <v>0</v>
      </c>
      <c r="G411" s="13">
        <f t="shared" si="108"/>
        <v>0</v>
      </c>
      <c r="H411" s="13">
        <f t="shared" ref="H411:I411" si="109">SUM(H412+H414)</f>
        <v>0</v>
      </c>
      <c r="I411" s="13">
        <f t="shared" si="109"/>
        <v>0</v>
      </c>
      <c r="J411" s="13">
        <f t="shared" si="104"/>
        <v>0</v>
      </c>
    </row>
    <row r="412" spans="1:10" ht="13.5" customHeight="1" x14ac:dyDescent="0.3">
      <c r="A412" s="36"/>
      <c r="B412" s="46" t="s">
        <v>204</v>
      </c>
      <c r="C412" s="46"/>
      <c r="D412" s="47"/>
      <c r="E412" s="13">
        <f>SUM(E413)</f>
        <v>0</v>
      </c>
      <c r="F412" s="13">
        <f>SUM(F413)</f>
        <v>0</v>
      </c>
      <c r="G412" s="13">
        <f t="shared" si="108"/>
        <v>0</v>
      </c>
      <c r="H412" s="13">
        <f t="shared" ref="H412:I412" si="110">SUM(H413)</f>
        <v>0</v>
      </c>
      <c r="I412" s="13">
        <f t="shared" si="110"/>
        <v>0</v>
      </c>
      <c r="J412" s="13">
        <f t="shared" si="104"/>
        <v>0</v>
      </c>
    </row>
    <row r="413" spans="1:10" ht="25.5" customHeight="1" x14ac:dyDescent="0.3">
      <c r="A413" s="36"/>
      <c r="B413" s="20"/>
      <c r="C413" s="104" t="s">
        <v>205</v>
      </c>
      <c r="D413" s="105"/>
      <c r="E413" s="13">
        <v>0</v>
      </c>
      <c r="F413" s="13">
        <v>0</v>
      </c>
      <c r="G413" s="13">
        <f t="shared" si="108"/>
        <v>0</v>
      </c>
      <c r="H413" s="13">
        <v>0</v>
      </c>
      <c r="I413" s="13">
        <v>0</v>
      </c>
      <c r="J413" s="13">
        <f t="shared" si="104"/>
        <v>0</v>
      </c>
    </row>
    <row r="414" spans="1:10" ht="13.5" customHeight="1" x14ac:dyDescent="0.3">
      <c r="A414" s="36"/>
      <c r="B414" s="46" t="s">
        <v>45</v>
      </c>
      <c r="C414" s="46"/>
      <c r="D414" s="47"/>
      <c r="E414" s="13">
        <f>SUM(E415)</f>
        <v>0</v>
      </c>
      <c r="F414" s="13">
        <f>SUM(F415)</f>
        <v>0</v>
      </c>
      <c r="G414" s="13">
        <f t="shared" si="108"/>
        <v>0</v>
      </c>
      <c r="H414" s="13">
        <f t="shared" ref="H414:I414" si="111">SUM(H415)</f>
        <v>0</v>
      </c>
      <c r="I414" s="13">
        <f t="shared" si="111"/>
        <v>0</v>
      </c>
      <c r="J414" s="13">
        <f t="shared" si="104"/>
        <v>0</v>
      </c>
    </row>
    <row r="415" spans="1:10" ht="14.25" customHeight="1" x14ac:dyDescent="0.3">
      <c r="A415" s="36"/>
      <c r="B415" s="20"/>
      <c r="C415" s="46" t="s">
        <v>206</v>
      </c>
      <c r="D415" s="21"/>
      <c r="E415" s="13">
        <v>0</v>
      </c>
      <c r="F415" s="13">
        <v>0</v>
      </c>
      <c r="G415" s="13">
        <f t="shared" si="108"/>
        <v>0</v>
      </c>
      <c r="H415" s="13">
        <v>0</v>
      </c>
      <c r="I415" s="13">
        <v>0</v>
      </c>
      <c r="J415" s="13">
        <f t="shared" si="104"/>
        <v>0</v>
      </c>
    </row>
    <row r="416" spans="1:10" ht="12" customHeight="1" x14ac:dyDescent="0.3">
      <c r="A416" s="45" t="s">
        <v>46</v>
      </c>
      <c r="B416" s="46"/>
      <c r="C416" s="46"/>
      <c r="D416" s="47"/>
      <c r="E416" s="13">
        <f>SUM(E417+E420+E424+E426+E428+E430)</f>
        <v>0</v>
      </c>
      <c r="F416" s="13">
        <f>SUM(F417+F420+F424+F426+F428+F430)</f>
        <v>0</v>
      </c>
      <c r="G416" s="13">
        <f t="shared" si="108"/>
        <v>0</v>
      </c>
      <c r="H416" s="13">
        <f t="shared" ref="H416:I416" si="112">SUM(H417+H420+H424+H426+H428+H430)</f>
        <v>0</v>
      </c>
      <c r="I416" s="13">
        <f t="shared" si="112"/>
        <v>0</v>
      </c>
      <c r="J416" s="13">
        <f t="shared" si="104"/>
        <v>0</v>
      </c>
    </row>
    <row r="417" spans="1:10" ht="12" customHeight="1" x14ac:dyDescent="0.3">
      <c r="A417" s="36"/>
      <c r="B417" s="46" t="s">
        <v>47</v>
      </c>
      <c r="C417" s="46"/>
      <c r="D417" s="47"/>
      <c r="E417" s="13">
        <f>SUM(E418:E419)</f>
        <v>0</v>
      </c>
      <c r="F417" s="13">
        <f>SUM(F418:F419)</f>
        <v>0</v>
      </c>
      <c r="G417" s="13">
        <f t="shared" si="108"/>
        <v>0</v>
      </c>
      <c r="H417" s="13">
        <f t="shared" ref="H417:I417" si="113">SUM(H418:H419)</f>
        <v>0</v>
      </c>
      <c r="I417" s="13">
        <f t="shared" si="113"/>
        <v>0</v>
      </c>
      <c r="J417" s="13">
        <f t="shared" si="104"/>
        <v>0</v>
      </c>
    </row>
    <row r="418" spans="1:10" ht="23.25" customHeight="1" x14ac:dyDescent="0.3">
      <c r="A418" s="36"/>
      <c r="B418" s="20"/>
      <c r="C418" s="46" t="s">
        <v>207</v>
      </c>
      <c r="D418" s="21"/>
      <c r="E418" s="13">
        <v>0</v>
      </c>
      <c r="F418" s="13">
        <v>0</v>
      </c>
      <c r="G418" s="13">
        <f t="shared" si="108"/>
        <v>0</v>
      </c>
      <c r="H418" s="13">
        <v>0</v>
      </c>
      <c r="I418" s="13">
        <v>0</v>
      </c>
      <c r="J418" s="13">
        <f t="shared" si="104"/>
        <v>0</v>
      </c>
    </row>
    <row r="419" spans="1:10" ht="14.25" customHeight="1" x14ac:dyDescent="0.3">
      <c r="A419" s="36"/>
      <c r="B419" s="20"/>
      <c r="C419" s="46" t="s">
        <v>208</v>
      </c>
      <c r="D419" s="21"/>
      <c r="E419" s="13">
        <v>0</v>
      </c>
      <c r="F419" s="13">
        <v>0</v>
      </c>
      <c r="G419" s="13">
        <f t="shared" si="108"/>
        <v>0</v>
      </c>
      <c r="H419" s="13">
        <v>0</v>
      </c>
      <c r="I419" s="13">
        <v>0</v>
      </c>
      <c r="J419" s="13">
        <f t="shared" si="104"/>
        <v>0</v>
      </c>
    </row>
    <row r="420" spans="1:10" ht="13.5" customHeight="1" x14ac:dyDescent="0.3">
      <c r="A420" s="36"/>
      <c r="B420" s="46" t="s">
        <v>48</v>
      </c>
      <c r="C420" s="46"/>
      <c r="D420" s="47"/>
      <c r="E420" s="13">
        <f>SUM(E421:E423)</f>
        <v>0</v>
      </c>
      <c r="F420" s="13">
        <f>SUM(F421)</f>
        <v>0</v>
      </c>
      <c r="G420" s="13">
        <f t="shared" si="108"/>
        <v>0</v>
      </c>
      <c r="H420" s="13">
        <f t="shared" ref="H420:I421" si="114">SUM(H421)</f>
        <v>0</v>
      </c>
      <c r="I420" s="13">
        <f t="shared" si="114"/>
        <v>0</v>
      </c>
      <c r="J420" s="13">
        <f t="shared" si="104"/>
        <v>0</v>
      </c>
    </row>
    <row r="421" spans="1:10" ht="24" customHeight="1" x14ac:dyDescent="0.3">
      <c r="A421" s="36"/>
      <c r="B421" s="20"/>
      <c r="C421" s="46" t="s">
        <v>209</v>
      </c>
      <c r="D421" s="21"/>
      <c r="E421" s="13">
        <f>SUM(E422)</f>
        <v>0</v>
      </c>
      <c r="F421" s="13">
        <f>SUM(F422)</f>
        <v>0</v>
      </c>
      <c r="G421" s="13">
        <f t="shared" si="108"/>
        <v>0</v>
      </c>
      <c r="H421" s="13">
        <f t="shared" si="114"/>
        <v>0</v>
      </c>
      <c r="I421" s="13">
        <f t="shared" si="114"/>
        <v>0</v>
      </c>
      <c r="J421" s="13">
        <f t="shared" si="104"/>
        <v>0</v>
      </c>
    </row>
    <row r="422" spans="1:10" ht="12.75" customHeight="1" x14ac:dyDescent="0.3">
      <c r="A422" s="35"/>
      <c r="B422" s="22"/>
      <c r="C422" s="22"/>
      <c r="D422" s="23" t="s">
        <v>274</v>
      </c>
      <c r="E422" s="11">
        <v>0</v>
      </c>
      <c r="F422" s="11">
        <v>0</v>
      </c>
      <c r="G422" s="11">
        <f t="shared" si="108"/>
        <v>0</v>
      </c>
      <c r="H422" s="11">
        <v>0</v>
      </c>
      <c r="I422" s="11">
        <v>0</v>
      </c>
      <c r="J422" s="11">
        <f t="shared" si="104"/>
        <v>0</v>
      </c>
    </row>
    <row r="423" spans="1:10" ht="12.75" customHeight="1" x14ac:dyDescent="0.3">
      <c r="A423" s="36"/>
      <c r="B423" s="20"/>
      <c r="C423" s="46" t="s">
        <v>210</v>
      </c>
      <c r="D423" s="21"/>
      <c r="E423" s="13">
        <v>0</v>
      </c>
      <c r="F423" s="13">
        <v>0</v>
      </c>
      <c r="G423" s="13">
        <f t="shared" si="108"/>
        <v>0</v>
      </c>
      <c r="H423" s="13">
        <v>0</v>
      </c>
      <c r="I423" s="13">
        <v>0</v>
      </c>
      <c r="J423" s="13">
        <f t="shared" si="104"/>
        <v>0</v>
      </c>
    </row>
    <row r="424" spans="1:10" ht="12.75" customHeight="1" x14ac:dyDescent="0.3">
      <c r="A424" s="36"/>
      <c r="B424" s="46" t="s">
        <v>49</v>
      </c>
      <c r="C424" s="46"/>
      <c r="D424" s="47"/>
      <c r="E424" s="13">
        <f>SUM(E425)</f>
        <v>0</v>
      </c>
      <c r="F424" s="13">
        <f>SUM(F425)</f>
        <v>0</v>
      </c>
      <c r="G424" s="13">
        <f t="shared" si="108"/>
        <v>0</v>
      </c>
      <c r="H424" s="13">
        <f t="shared" ref="H424:I424" si="115">SUM(H425)</f>
        <v>0</v>
      </c>
      <c r="I424" s="13">
        <f t="shared" si="115"/>
        <v>0</v>
      </c>
      <c r="J424" s="13">
        <f t="shared" si="104"/>
        <v>0</v>
      </c>
    </row>
    <row r="425" spans="1:10" ht="12.75" customHeight="1" x14ac:dyDescent="0.3">
      <c r="A425" s="36"/>
      <c r="B425" s="20"/>
      <c r="C425" s="46" t="s">
        <v>211</v>
      </c>
      <c r="D425" s="21"/>
      <c r="E425" s="13">
        <v>0</v>
      </c>
      <c r="F425" s="13">
        <v>0</v>
      </c>
      <c r="G425" s="13">
        <f t="shared" si="108"/>
        <v>0</v>
      </c>
      <c r="H425" s="13">
        <v>0</v>
      </c>
      <c r="I425" s="13">
        <v>0</v>
      </c>
      <c r="J425" s="13">
        <f t="shared" si="104"/>
        <v>0</v>
      </c>
    </row>
    <row r="426" spans="1:10" ht="12.75" customHeight="1" x14ac:dyDescent="0.3">
      <c r="A426" s="36"/>
      <c r="B426" s="46" t="s">
        <v>50</v>
      </c>
      <c r="C426" s="46"/>
      <c r="D426" s="47"/>
      <c r="E426" s="13">
        <f>SUM(E427)</f>
        <v>0</v>
      </c>
      <c r="F426" s="13">
        <f>SUM(F427)</f>
        <v>0</v>
      </c>
      <c r="G426" s="13">
        <f t="shared" si="108"/>
        <v>0</v>
      </c>
      <c r="H426" s="13">
        <f t="shared" ref="H426:I426" si="116">SUM(H427)</f>
        <v>0</v>
      </c>
      <c r="I426" s="13">
        <f t="shared" si="116"/>
        <v>0</v>
      </c>
      <c r="J426" s="13">
        <f t="shared" si="104"/>
        <v>0</v>
      </c>
    </row>
    <row r="427" spans="1:10" ht="12.75" customHeight="1" x14ac:dyDescent="0.3">
      <c r="A427" s="36"/>
      <c r="B427" s="20"/>
      <c r="C427" s="46" t="s">
        <v>212</v>
      </c>
      <c r="D427" s="21"/>
      <c r="E427" s="13">
        <v>0</v>
      </c>
      <c r="F427" s="13">
        <v>0</v>
      </c>
      <c r="G427" s="13">
        <f t="shared" si="108"/>
        <v>0</v>
      </c>
      <c r="H427" s="13">
        <v>0</v>
      </c>
      <c r="I427" s="13">
        <v>0</v>
      </c>
      <c r="J427" s="13">
        <f t="shared" si="104"/>
        <v>0</v>
      </c>
    </row>
    <row r="428" spans="1:10" ht="12.75" customHeight="1" x14ac:dyDescent="0.3">
      <c r="A428" s="36"/>
      <c r="B428" s="46" t="s">
        <v>51</v>
      </c>
      <c r="C428" s="46"/>
      <c r="D428" s="47"/>
      <c r="E428" s="13">
        <f>SUM(E429)</f>
        <v>0</v>
      </c>
      <c r="F428" s="13">
        <f>SUM(F429)</f>
        <v>0</v>
      </c>
      <c r="G428" s="13">
        <f t="shared" si="108"/>
        <v>0</v>
      </c>
      <c r="H428" s="13">
        <f t="shared" ref="H428:I428" si="117">SUM(H429)</f>
        <v>0</v>
      </c>
      <c r="I428" s="13">
        <f t="shared" si="117"/>
        <v>0</v>
      </c>
      <c r="J428" s="13">
        <f t="shared" si="104"/>
        <v>0</v>
      </c>
    </row>
    <row r="429" spans="1:10" ht="12.75" customHeight="1" x14ac:dyDescent="0.3">
      <c r="A429" s="36"/>
      <c r="B429" s="20"/>
      <c r="C429" s="46" t="s">
        <v>213</v>
      </c>
      <c r="D429" s="21"/>
      <c r="E429" s="13">
        <v>0</v>
      </c>
      <c r="F429" s="13">
        <v>0</v>
      </c>
      <c r="G429" s="13">
        <f t="shared" si="108"/>
        <v>0</v>
      </c>
      <c r="H429" s="13">
        <v>0</v>
      </c>
      <c r="I429" s="13">
        <v>0</v>
      </c>
      <c r="J429" s="13">
        <f t="shared" si="104"/>
        <v>0</v>
      </c>
    </row>
    <row r="430" spans="1:10" ht="17.25" customHeight="1" x14ac:dyDescent="0.3">
      <c r="A430" s="36"/>
      <c r="B430" s="46" t="s">
        <v>52</v>
      </c>
      <c r="C430" s="46"/>
      <c r="D430" s="47"/>
      <c r="E430" s="13">
        <f>SUM(E431)</f>
        <v>0</v>
      </c>
      <c r="F430" s="13">
        <f>SUM(F431)</f>
        <v>0</v>
      </c>
      <c r="G430" s="13">
        <f t="shared" si="108"/>
        <v>0</v>
      </c>
      <c r="H430" s="13">
        <f t="shared" ref="H430:I430" si="118">SUM(H431)</f>
        <v>0</v>
      </c>
      <c r="I430" s="13">
        <f t="shared" si="118"/>
        <v>0</v>
      </c>
      <c r="J430" s="13">
        <f t="shared" si="104"/>
        <v>0</v>
      </c>
    </row>
    <row r="431" spans="1:10" ht="17.25" customHeight="1" x14ac:dyDescent="0.3">
      <c r="A431" s="36"/>
      <c r="B431" s="20"/>
      <c r="C431" s="46" t="s">
        <v>214</v>
      </c>
      <c r="D431" s="21"/>
      <c r="E431" s="13">
        <f>SUM(E432:E432)</f>
        <v>0</v>
      </c>
      <c r="F431" s="13">
        <f>SUM(F432:F432)</f>
        <v>0</v>
      </c>
      <c r="G431" s="13">
        <f t="shared" si="108"/>
        <v>0</v>
      </c>
      <c r="H431" s="13">
        <f>SUM(H432:H432)</f>
        <v>0</v>
      </c>
      <c r="I431" s="13">
        <f>SUM(I432:I432)</f>
        <v>0</v>
      </c>
      <c r="J431" s="13">
        <f t="shared" si="104"/>
        <v>0</v>
      </c>
    </row>
    <row r="432" spans="1:10" ht="17.25" customHeight="1" x14ac:dyDescent="0.3">
      <c r="A432" s="38"/>
      <c r="B432" s="39"/>
      <c r="C432" s="39"/>
      <c r="D432" s="33" t="s">
        <v>214</v>
      </c>
      <c r="E432" s="14">
        <v>0</v>
      </c>
      <c r="F432" s="14">
        <v>0</v>
      </c>
      <c r="G432" s="14">
        <f t="shared" si="108"/>
        <v>0</v>
      </c>
      <c r="H432" s="14">
        <v>0</v>
      </c>
      <c r="I432" s="14">
        <v>0</v>
      </c>
      <c r="J432" s="14">
        <f t="shared" si="104"/>
        <v>0</v>
      </c>
    </row>
    <row r="433" spans="1:11" ht="20.25" customHeight="1" x14ac:dyDescent="0.3">
      <c r="A433" s="106" t="s">
        <v>53</v>
      </c>
      <c r="B433" s="106"/>
      <c r="C433" s="106"/>
      <c r="D433" s="106"/>
      <c r="E433" s="13">
        <f>SUM(E12+E54+E154+E285+E309+E365+E411+E416)</f>
        <v>0</v>
      </c>
      <c r="F433" s="13">
        <f>SUM(F12+F54+F154+F285+F309+F365+F411+F416)</f>
        <v>0</v>
      </c>
      <c r="G433" s="13">
        <f t="shared" si="108"/>
        <v>0</v>
      </c>
      <c r="H433" s="13">
        <f>SUM(H12+H54+H154+H285+H309+H365+H411+H416)</f>
        <v>0</v>
      </c>
      <c r="I433" s="13">
        <f>SUM(I12+I54+I154+I285+I309+I365+I411+I416)</f>
        <v>0</v>
      </c>
      <c r="J433" s="13">
        <f>G433-H433</f>
        <v>0</v>
      </c>
    </row>
    <row r="434" spans="1:11" s="61" customFormat="1" ht="15" customHeight="1" x14ac:dyDescent="0.3">
      <c r="A434" s="63"/>
      <c r="B434" s="63"/>
      <c r="C434" s="63"/>
      <c r="D434" s="63"/>
      <c r="E434" s="64" t="e">
        <f>#REF!+#REF!+#REF!+#REF!</f>
        <v>#REF!</v>
      </c>
      <c r="F434" s="64" t="e">
        <f>#REF!+#REF!+#REF!+#REF!</f>
        <v>#REF!</v>
      </c>
      <c r="G434" s="64" t="e">
        <f>#REF!+#REF!+#REF!+#REF!</f>
        <v>#REF!</v>
      </c>
      <c r="H434" s="64" t="e">
        <f>#REF!+#REF!+#REF!+#REF!</f>
        <v>#REF!</v>
      </c>
      <c r="I434" s="65"/>
      <c r="J434" s="64" t="e">
        <f>#REF!+#REF!+#REF!+#REF!</f>
        <v>#REF!</v>
      </c>
      <c r="K434" s="66"/>
    </row>
    <row r="435" spans="1:11" s="61" customFormat="1" ht="15" customHeight="1" x14ac:dyDescent="0.3">
      <c r="A435" s="67" t="s">
        <v>285</v>
      </c>
      <c r="B435" s="68"/>
      <c r="C435" s="68"/>
      <c r="E435" s="69"/>
      <c r="F435" s="68"/>
      <c r="G435" s="69"/>
      <c r="H435" s="69"/>
      <c r="I435" s="69"/>
      <c r="J435" s="68"/>
    </row>
    <row r="436" spans="1:11" s="61" customFormat="1" ht="15" customHeight="1" x14ac:dyDescent="0.3">
      <c r="A436" s="68"/>
      <c r="B436" s="68"/>
      <c r="C436" s="68"/>
      <c r="D436" s="67"/>
      <c r="E436" s="68"/>
      <c r="F436" s="68"/>
      <c r="G436" s="68"/>
      <c r="H436" s="68"/>
      <c r="I436" s="68"/>
      <c r="J436" s="68"/>
    </row>
    <row r="437" spans="1:11" ht="15" customHeight="1" x14ac:dyDescent="0.3">
      <c r="A437" s="68"/>
      <c r="B437" s="68"/>
      <c r="C437" s="68"/>
      <c r="D437" s="68"/>
      <c r="E437" s="68"/>
      <c r="F437" s="68"/>
      <c r="G437" s="68"/>
      <c r="H437" s="68"/>
      <c r="I437" s="68"/>
      <c r="J437" s="68"/>
    </row>
    <row r="438" spans="1:11" s="1" customFormat="1" ht="15" customHeight="1" x14ac:dyDescent="0.2">
      <c r="A438" s="5"/>
      <c r="B438" s="5"/>
      <c r="C438" s="5"/>
      <c r="D438" s="5"/>
      <c r="E438" s="70"/>
      <c r="F438" s="70"/>
      <c r="G438" s="70"/>
      <c r="H438" s="70"/>
      <c r="I438" s="70"/>
      <c r="J438" s="70"/>
    </row>
    <row r="439" spans="1:11" s="1" customFormat="1" ht="15" customHeight="1" x14ac:dyDescent="0.2">
      <c r="A439" s="5"/>
      <c r="B439" s="5"/>
      <c r="C439" s="5"/>
      <c r="D439" s="5"/>
      <c r="E439" s="6"/>
      <c r="F439" s="5"/>
      <c r="G439" s="5"/>
      <c r="H439" s="5"/>
      <c r="I439" s="5"/>
      <c r="J439" s="71"/>
    </row>
    <row r="440" spans="1:11" s="1" customFormat="1" ht="15" customHeight="1" x14ac:dyDescent="0.2">
      <c r="A440" s="5"/>
      <c r="B440" s="5"/>
      <c r="C440" s="5"/>
      <c r="D440" s="5"/>
      <c r="E440" s="6"/>
      <c r="F440" s="5"/>
      <c r="G440" s="5"/>
      <c r="H440" s="5"/>
      <c r="I440" s="5"/>
      <c r="J440" s="5"/>
    </row>
    <row r="441" spans="1:11" s="1" customFormat="1" ht="15" customHeight="1" x14ac:dyDescent="0.2">
      <c r="A441" s="5"/>
      <c r="B441" s="5"/>
      <c r="C441" s="5"/>
      <c r="D441" s="5"/>
      <c r="E441" s="6"/>
      <c r="F441" s="5"/>
      <c r="G441" s="5"/>
      <c r="H441" s="5"/>
      <c r="I441" s="5"/>
      <c r="J441" s="5"/>
    </row>
    <row r="442" spans="1:11" s="1" customFormat="1" ht="15" customHeight="1" x14ac:dyDescent="0.2">
      <c r="A442" s="5"/>
      <c r="B442" s="5"/>
      <c r="C442" s="5"/>
      <c r="D442" s="5"/>
      <c r="E442" s="6"/>
      <c r="F442" s="5"/>
      <c r="G442" s="5"/>
      <c r="H442" s="5"/>
      <c r="I442" s="5"/>
      <c r="J442" s="5"/>
    </row>
    <row r="443" spans="1:11" s="1" customFormat="1" ht="15" customHeight="1" x14ac:dyDescent="0.2">
      <c r="A443" s="5"/>
      <c r="B443" s="5"/>
      <c r="C443" s="5"/>
      <c r="D443" s="5"/>
      <c r="E443" s="6"/>
      <c r="F443" s="5"/>
      <c r="G443" s="5"/>
      <c r="H443" s="5"/>
      <c r="I443" s="5"/>
      <c r="J443" s="5"/>
    </row>
    <row r="444" spans="1:11" s="1" customFormat="1" ht="15" customHeight="1" x14ac:dyDescent="0.2">
      <c r="A444" s="5"/>
      <c r="B444" s="5"/>
      <c r="C444" s="5"/>
      <c r="D444" s="5"/>
      <c r="E444" s="6"/>
      <c r="F444" s="5"/>
      <c r="G444" s="5"/>
      <c r="H444" s="5"/>
      <c r="I444" s="5"/>
      <c r="J444" s="5"/>
    </row>
    <row r="445" spans="1:11" s="1" customFormat="1" ht="15" customHeight="1" x14ac:dyDescent="0.2">
      <c r="A445" s="5"/>
      <c r="B445" s="6"/>
      <c r="C445" s="6"/>
      <c r="D445" s="6"/>
      <c r="E445" s="6"/>
      <c r="F445" s="6"/>
      <c r="G445" s="6"/>
      <c r="H445" s="6"/>
      <c r="I445" s="6"/>
      <c r="J445" s="6"/>
    </row>
    <row r="446" spans="1:11" s="1" customFormat="1" ht="15" customHeight="1" x14ac:dyDescent="0.2">
      <c r="A446" s="5"/>
      <c r="B446" s="5"/>
      <c r="C446" s="5"/>
      <c r="D446" s="5"/>
      <c r="E446" s="6"/>
      <c r="F446" s="5"/>
      <c r="G446" s="5"/>
      <c r="H446" s="5"/>
      <c r="I446" s="5"/>
      <c r="J446" s="5"/>
    </row>
    <row r="447" spans="1:11" x14ac:dyDescent="0.3">
      <c r="A447" s="8"/>
      <c r="B447" s="7"/>
      <c r="C447" s="7"/>
      <c r="D447" s="7"/>
    </row>
    <row r="448" spans="1:11" ht="16.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</row>
    <row r="449" spans="1:10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</row>
  </sheetData>
  <mergeCells count="23">
    <mergeCell ref="J9:J10"/>
    <mergeCell ref="A2:J2"/>
    <mergeCell ref="A3:J3"/>
    <mergeCell ref="A4:J4"/>
    <mergeCell ref="A5:J5"/>
    <mergeCell ref="A7:J7"/>
    <mergeCell ref="A8:J8"/>
    <mergeCell ref="A6:J6"/>
    <mergeCell ref="A9:A11"/>
    <mergeCell ref="B9:B11"/>
    <mergeCell ref="C9:C11"/>
    <mergeCell ref="D9:D11"/>
    <mergeCell ref="E9:I9"/>
    <mergeCell ref="C345:D345"/>
    <mergeCell ref="C373:D373"/>
    <mergeCell ref="C413:D413"/>
    <mergeCell ref="A433:D433"/>
    <mergeCell ref="C48:D48"/>
    <mergeCell ref="B55:D55"/>
    <mergeCell ref="C65:D65"/>
    <mergeCell ref="C108:D108"/>
    <mergeCell ref="B185:D185"/>
    <mergeCell ref="C275:D275"/>
  </mergeCells>
  <pageMargins left="0.31496062992125984" right="0.31496062992125984" top="0.19685039370078741" bottom="0.19685039370078741" header="0" footer="0"/>
  <pageSetup scale="82" fitToHeight="0" orientation="landscape" r:id="rId1"/>
  <headerFooter>
    <oddFooter>&amp;RPág.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IP-9 Consolidado</vt:lpstr>
      <vt:lpstr>IP-9 Part Fed</vt:lpstr>
      <vt:lpstr>IP-9 FAEISM</vt:lpstr>
      <vt:lpstr>IP-9 Rec Fisc</vt:lpstr>
      <vt:lpstr>IP-9 Fortamun</vt:lpstr>
      <vt:lpstr>IP-9 FAISM</vt:lpstr>
      <vt:lpstr>IP-9 Ramo 09</vt:lpstr>
      <vt:lpstr>IP-9 FAISM Rendimientos</vt:lpstr>
      <vt:lpstr>'IP-9 Consolidado'!Área_de_impresión</vt:lpstr>
      <vt:lpstr>'IP-9 FAEISM'!Área_de_impresión</vt:lpstr>
      <vt:lpstr>'IP-9 FAISM'!Área_de_impresión</vt:lpstr>
      <vt:lpstr>'IP-9 FAISM Rendimientos'!Área_de_impresión</vt:lpstr>
      <vt:lpstr>'IP-9 Fortamun'!Área_de_impresión</vt:lpstr>
      <vt:lpstr>'IP-9 Part Fed'!Área_de_impresión</vt:lpstr>
      <vt:lpstr>'IP-9 Ramo 09'!Área_de_impresión</vt:lpstr>
      <vt:lpstr>'IP-9 Rec Fisc'!Área_de_impresión</vt:lpstr>
      <vt:lpstr>'IP-9 Consolidado'!Títulos_a_imprimir</vt:lpstr>
      <vt:lpstr>'IP-9 FAEISM'!Títulos_a_imprimir</vt:lpstr>
      <vt:lpstr>'IP-9 FAISM'!Títulos_a_imprimir</vt:lpstr>
      <vt:lpstr>'IP-9 FAISM Rendimientos'!Títulos_a_imprimir</vt:lpstr>
      <vt:lpstr>'IP-9 Fortamun'!Títulos_a_imprimir</vt:lpstr>
      <vt:lpstr>'IP-9 Part Fed'!Títulos_a_imprimir</vt:lpstr>
      <vt:lpstr>'IP-9 Ramo 09'!Títulos_a_imprimir</vt:lpstr>
      <vt:lpstr>'IP-9 Rec Fisc'!Títulos_a_imprimir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USUARIO</cp:lastModifiedBy>
  <cp:lastPrinted>2025-03-10T09:45:50Z</cp:lastPrinted>
  <dcterms:created xsi:type="dcterms:W3CDTF">2018-10-31T21:40:06Z</dcterms:created>
  <dcterms:modified xsi:type="dcterms:W3CDTF">2025-05-15T04:57:06Z</dcterms:modified>
</cp:coreProperties>
</file>